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activeTab="4"/>
  </bookViews>
  <sheets>
    <sheet name="Тарифы ТЭ на ОТ" sheetId="1" r:id="rId1"/>
    <sheet name="Тарифы ТНос" sheetId="13" r:id="rId2"/>
    <sheet name="Тарифы откр.система" sheetId="14" r:id="rId3"/>
    <sheet name="Тарифы закр.система" sheetId="16" r:id="rId4"/>
    <sheet name="Тарифы все" sheetId="9" r:id="rId5"/>
  </sheets>
  <definedNames>
    <definedName name="_xlnm.Print_Area" localSheetId="0">'Тарифы ТЭ на ОТ'!$A$1:$AB$21</definedName>
  </definedNames>
  <calcPr calcId="125725"/>
</workbook>
</file>

<file path=xl/calcChain.xml><?xml version="1.0" encoding="utf-8"?>
<calcChain xmlns="http://schemas.openxmlformats.org/spreadsheetml/2006/main">
  <c r="AB22" i="14"/>
  <c r="Z22"/>
  <c r="S22"/>
  <c r="Q22"/>
  <c r="J22"/>
  <c r="H22"/>
  <c r="F21" i="1" l="1"/>
  <c r="I21"/>
  <c r="G21"/>
  <c r="D21"/>
  <c r="AB18"/>
  <c r="AA18" s="1"/>
  <c r="Z18"/>
  <c r="Y18" s="1"/>
  <c r="AA17"/>
  <c r="S18"/>
  <c r="Q18"/>
  <c r="AB14"/>
  <c r="AB15" s="1"/>
  <c r="AA15" s="1"/>
  <c r="Z14"/>
  <c r="Y14" s="1"/>
  <c r="AA13"/>
  <c r="S14"/>
  <c r="S15" s="1"/>
  <c r="R15" s="1"/>
  <c r="Q14"/>
  <c r="Q15" s="1"/>
  <c r="P15" s="1"/>
  <c r="J10" i="16"/>
  <c r="H10"/>
  <c r="G10"/>
  <c r="E10"/>
  <c r="J9"/>
  <c r="H9"/>
  <c r="G9"/>
  <c r="E9"/>
  <c r="Y16" i="14"/>
  <c r="AB9"/>
  <c r="Z9"/>
  <c r="Y9"/>
  <c r="W9"/>
  <c r="S9"/>
  <c r="Q9"/>
  <c r="P9"/>
  <c r="N9"/>
  <c r="J9"/>
  <c r="H9"/>
  <c r="G9"/>
  <c r="E9"/>
  <c r="X14"/>
  <c r="Y14" s="1"/>
  <c r="V14"/>
  <c r="W14" s="1"/>
  <c r="O14"/>
  <c r="M14"/>
  <c r="F14"/>
  <c r="G14" s="1"/>
  <c r="D14"/>
  <c r="X13"/>
  <c r="V13"/>
  <c r="O13"/>
  <c r="P13" s="1"/>
  <c r="M13"/>
  <c r="F13"/>
  <c r="D13"/>
  <c r="AB14"/>
  <c r="Z14"/>
  <c r="S14"/>
  <c r="Q14"/>
  <c r="P14"/>
  <c r="N14"/>
  <c r="J14"/>
  <c r="H14"/>
  <c r="E14"/>
  <c r="AB13"/>
  <c r="Z13"/>
  <c r="Y13"/>
  <c r="W13"/>
  <c r="S13"/>
  <c r="Q13"/>
  <c r="N13"/>
  <c r="J13"/>
  <c r="H13"/>
  <c r="G13"/>
  <c r="E13"/>
  <c r="AB11"/>
  <c r="S11"/>
  <c r="AB12"/>
  <c r="Z12"/>
  <c r="Y12"/>
  <c r="W12"/>
  <c r="S12"/>
  <c r="Q12"/>
  <c r="P12"/>
  <c r="N12"/>
  <c r="J12"/>
  <c r="H12"/>
  <c r="G12"/>
  <c r="E12"/>
  <c r="Q11"/>
  <c r="Z11"/>
  <c r="Y11"/>
  <c r="W11"/>
  <c r="P11"/>
  <c r="N11"/>
  <c r="J11"/>
  <c r="H11"/>
  <c r="G11"/>
  <c r="E11"/>
  <c r="Y22"/>
  <c r="W22"/>
  <c r="AB21"/>
  <c r="Z21"/>
  <c r="Y21"/>
  <c r="W21"/>
  <c r="P22"/>
  <c r="N22"/>
  <c r="S21"/>
  <c r="Q21"/>
  <c r="P21"/>
  <c r="N21"/>
  <c r="G22"/>
  <c r="E22"/>
  <c r="J21"/>
  <c r="H21"/>
  <c r="G21"/>
  <c r="E21"/>
  <c r="X18"/>
  <c r="V18"/>
  <c r="O18"/>
  <c r="P18" s="1"/>
  <c r="M18"/>
  <c r="N18" s="1"/>
  <c r="F18"/>
  <c r="G18" s="1"/>
  <c r="D18"/>
  <c r="E18" s="1"/>
  <c r="AB19"/>
  <c r="Z19"/>
  <c r="Y19"/>
  <c r="W19"/>
  <c r="S19"/>
  <c r="Q19"/>
  <c r="P19"/>
  <c r="N19"/>
  <c r="J19"/>
  <c r="H19"/>
  <c r="G19"/>
  <c r="E19"/>
  <c r="AB18"/>
  <c r="Z18"/>
  <c r="Y18"/>
  <c r="W18"/>
  <c r="S18"/>
  <c r="Q18"/>
  <c r="J18"/>
  <c r="H18"/>
  <c r="AB17"/>
  <c r="Z17"/>
  <c r="Y17"/>
  <c r="W17"/>
  <c r="S17"/>
  <c r="Q17"/>
  <c r="P17"/>
  <c r="N17"/>
  <c r="J17"/>
  <c r="H17"/>
  <c r="G17"/>
  <c r="E17"/>
  <c r="AB16"/>
  <c r="Z16"/>
  <c r="W16"/>
  <c r="S16"/>
  <c r="Q16"/>
  <c r="P16"/>
  <c r="N16"/>
  <c r="J16"/>
  <c r="H16"/>
  <c r="G16"/>
  <c r="E16"/>
  <c r="AB8"/>
  <c r="Z8"/>
  <c r="Y8"/>
  <c r="W8"/>
  <c r="S8"/>
  <c r="Q8"/>
  <c r="P8"/>
  <c r="N8"/>
  <c r="J8"/>
  <c r="H8"/>
  <c r="G8"/>
  <c r="E8"/>
  <c r="AA16" i="13"/>
  <c r="Y16"/>
  <c r="X16"/>
  <c r="V16"/>
  <c r="R16"/>
  <c r="P16"/>
  <c r="O16"/>
  <c r="M16"/>
  <c r="I16"/>
  <c r="G16"/>
  <c r="F16"/>
  <c r="D16"/>
  <c r="AA14"/>
  <c r="Y14"/>
  <c r="X14"/>
  <c r="V14"/>
  <c r="R14"/>
  <c r="P14"/>
  <c r="O14"/>
  <c r="I14"/>
  <c r="G14"/>
  <c r="D14"/>
  <c r="AA13"/>
  <c r="Y13"/>
  <c r="X13"/>
  <c r="V13"/>
  <c r="R13"/>
  <c r="P13"/>
  <c r="O13"/>
  <c r="M13"/>
  <c r="I13"/>
  <c r="G13"/>
  <c r="F13"/>
  <c r="D13"/>
  <c r="AA11"/>
  <c r="Y11"/>
  <c r="W11"/>
  <c r="X11" s="1"/>
  <c r="U11"/>
  <c r="V11" s="1"/>
  <c r="R11"/>
  <c r="P11"/>
  <c r="N11"/>
  <c r="O11" s="1"/>
  <c r="L11"/>
  <c r="M11" s="1"/>
  <c r="I11"/>
  <c r="G11"/>
  <c r="E11"/>
  <c r="F11" s="1"/>
  <c r="C11"/>
  <c r="D11" s="1"/>
  <c r="AA10"/>
  <c r="Y10"/>
  <c r="X10"/>
  <c r="V10"/>
  <c r="R10"/>
  <c r="P10"/>
  <c r="O10"/>
  <c r="M10"/>
  <c r="I10"/>
  <c r="G10"/>
  <c r="F10"/>
  <c r="D10"/>
  <c r="AA8"/>
  <c r="Y8"/>
  <c r="X8"/>
  <c r="V8"/>
  <c r="R8"/>
  <c r="P8"/>
  <c r="O8"/>
  <c r="M8"/>
  <c r="I8"/>
  <c r="G8"/>
  <c r="F8"/>
  <c r="D8"/>
  <c r="AA11" i="1"/>
  <c r="AA10"/>
  <c r="AA8"/>
  <c r="R8"/>
  <c r="R10"/>
  <c r="R11"/>
  <c r="R18"/>
  <c r="R17"/>
  <c r="R13"/>
  <c r="Y17"/>
  <c r="X17"/>
  <c r="V17"/>
  <c r="P17"/>
  <c r="O17"/>
  <c r="M17"/>
  <c r="I17"/>
  <c r="G17"/>
  <c r="F17"/>
  <c r="D17"/>
  <c r="Y10"/>
  <c r="X10"/>
  <c r="V10"/>
  <c r="P10"/>
  <c r="O10"/>
  <c r="M10"/>
  <c r="I10"/>
  <c r="G10"/>
  <c r="F10"/>
  <c r="D10"/>
  <c r="W18"/>
  <c r="U18"/>
  <c r="V18" s="1"/>
  <c r="N18"/>
  <c r="O18" s="1"/>
  <c r="L18"/>
  <c r="M18" s="1"/>
  <c r="E18"/>
  <c r="C18"/>
  <c r="D18" s="1"/>
  <c r="W11"/>
  <c r="X11" s="1"/>
  <c r="U11"/>
  <c r="V11" s="1"/>
  <c r="N11"/>
  <c r="O11" s="1"/>
  <c r="L11"/>
  <c r="M11" s="1"/>
  <c r="E11"/>
  <c r="F11" s="1"/>
  <c r="C11"/>
  <c r="D11" s="1"/>
  <c r="W14"/>
  <c r="X14" s="1"/>
  <c r="U14"/>
  <c r="U15" s="1"/>
  <c r="V15" s="1"/>
  <c r="N14"/>
  <c r="N15" s="1"/>
  <c r="O15" s="1"/>
  <c r="L14"/>
  <c r="L15" s="1"/>
  <c r="M15" s="1"/>
  <c r="E14"/>
  <c r="E15" s="1"/>
  <c r="F15" s="1"/>
  <c r="C14"/>
  <c r="C15" s="1"/>
  <c r="D15" s="1"/>
  <c r="X18"/>
  <c r="Y13"/>
  <c r="X13"/>
  <c r="V13"/>
  <c r="Y11"/>
  <c r="Y8"/>
  <c r="X8"/>
  <c r="V8"/>
  <c r="P18"/>
  <c r="P14"/>
  <c r="M14"/>
  <c r="P13"/>
  <c r="O13"/>
  <c r="M13"/>
  <c r="P11"/>
  <c r="P8"/>
  <c r="O8"/>
  <c r="M8"/>
  <c r="I18"/>
  <c r="I15"/>
  <c r="I14"/>
  <c r="I13"/>
  <c r="I11"/>
  <c r="I8"/>
  <c r="G18"/>
  <c r="G15"/>
  <c r="G14"/>
  <c r="G13"/>
  <c r="G11"/>
  <c r="G8"/>
  <c r="F18"/>
  <c r="F13"/>
  <c r="D14"/>
  <c r="D13"/>
  <c r="F8"/>
  <c r="D8"/>
  <c r="K68" i="9"/>
  <c r="I68"/>
  <c r="H68"/>
  <c r="F68"/>
  <c r="K67"/>
  <c r="I67"/>
  <c r="H67"/>
  <c r="F67"/>
  <c r="K58"/>
  <c r="I58"/>
  <c r="H58"/>
  <c r="F58"/>
  <c r="K57"/>
  <c r="I57"/>
  <c r="H57"/>
  <c r="F57"/>
  <c r="K55"/>
  <c r="I55"/>
  <c r="H55"/>
  <c r="F55"/>
  <c r="K54"/>
  <c r="I54"/>
  <c r="H54"/>
  <c r="F54"/>
  <c r="K53"/>
  <c r="I53"/>
  <c r="H53"/>
  <c r="F53"/>
  <c r="K52"/>
  <c r="I52"/>
  <c r="H52"/>
  <c r="F52"/>
  <c r="K50"/>
  <c r="I50"/>
  <c r="H50"/>
  <c r="F50"/>
  <c r="K49"/>
  <c r="I49"/>
  <c r="H49"/>
  <c r="F49"/>
  <c r="K48"/>
  <c r="I48"/>
  <c r="H48"/>
  <c r="F48"/>
  <c r="K47"/>
  <c r="I47"/>
  <c r="H47"/>
  <c r="F47"/>
  <c r="K45"/>
  <c r="I45"/>
  <c r="H45"/>
  <c r="F45"/>
  <c r="K44"/>
  <c r="I44"/>
  <c r="H44"/>
  <c r="F44"/>
  <c r="I35"/>
  <c r="G35"/>
  <c r="F35"/>
  <c r="D35"/>
  <c r="I34"/>
  <c r="G34"/>
  <c r="F34"/>
  <c r="D34"/>
  <c r="I32"/>
  <c r="G32"/>
  <c r="F32"/>
  <c r="D32"/>
  <c r="I31"/>
  <c r="G31"/>
  <c r="F31"/>
  <c r="D31"/>
  <c r="I29"/>
  <c r="G29"/>
  <c r="F29"/>
  <c r="D29"/>
  <c r="I28"/>
  <c r="G28"/>
  <c r="F28"/>
  <c r="D28"/>
  <c r="I26"/>
  <c r="G26"/>
  <c r="F26"/>
  <c r="D26"/>
  <c r="I17"/>
  <c r="G17"/>
  <c r="F17"/>
  <c r="D17"/>
  <c r="I16"/>
  <c r="G16"/>
  <c r="F16"/>
  <c r="D16"/>
  <c r="F14"/>
  <c r="D14"/>
  <c r="I13"/>
  <c r="G13"/>
  <c r="F13"/>
  <c r="D13"/>
  <c r="I12"/>
  <c r="G12"/>
  <c r="F12"/>
  <c r="D12"/>
  <c r="I10"/>
  <c r="G10"/>
  <c r="F10"/>
  <c r="D10"/>
  <c r="I9"/>
  <c r="G9"/>
  <c r="F9"/>
  <c r="D9"/>
  <c r="I7"/>
  <c r="G7"/>
  <c r="F7"/>
  <c r="D7"/>
  <c r="G3"/>
  <c r="I4"/>
  <c r="G4"/>
  <c r="E4"/>
  <c r="C4"/>
  <c r="E23"/>
  <c r="G23"/>
  <c r="I23"/>
  <c r="C23"/>
  <c r="F14" i="1" l="1"/>
  <c r="W15"/>
  <c r="X15" s="1"/>
  <c r="AA14"/>
  <c r="Z15"/>
  <c r="Y15" s="1"/>
  <c r="R14"/>
  <c r="M14" i="13"/>
  <c r="F14"/>
  <c r="V14" i="1"/>
  <c r="O14"/>
</calcChain>
</file>

<file path=xl/comments1.xml><?xml version="1.0" encoding="utf-8"?>
<comments xmlns="http://schemas.openxmlformats.org/spreadsheetml/2006/main">
  <authors>
    <author>Автор</author>
  </authors>
  <commentList>
    <comment ref="H1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Вашуков 18.03.2016 сказал, что тарифы для таловки такие же, как для каменского</t>
        </r>
      </text>
    </comment>
  </commentList>
</comments>
</file>

<file path=xl/sharedStrings.xml><?xml version="1.0" encoding="utf-8"?>
<sst xmlns="http://schemas.openxmlformats.org/spreadsheetml/2006/main" count="389" uniqueCount="68">
  <si>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</si>
  <si>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</si>
  <si>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</si>
  <si>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</si>
  <si>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</si>
  <si>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</si>
  <si>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</si>
  <si>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</si>
  <si>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</si>
  <si>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</si>
  <si>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</si>
  <si>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</si>
  <si>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</si>
  <si>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</si>
  <si>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</si>
  <si>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</si>
  <si>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</si>
  <si>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</si>
  <si>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</si>
  <si>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</si>
  <si>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</si>
  <si>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 xml:space="preserve">с. Тигиль </t>
  </si>
  <si>
    <t xml:space="preserve">Компонент </t>
  </si>
  <si>
    <t>на тепловую энергию за Гкал.</t>
  </si>
  <si>
    <t>на холодную воду за куб. метр</t>
  </si>
  <si>
    <t>с 01.01.14 по 30.06.14</t>
  </si>
  <si>
    <t>с 01.07.14 по 31.12.14</t>
  </si>
  <si>
    <t>на теплоноситель за куб.метр</t>
  </si>
  <si>
    <t>№ 442 от 16.12.2014 г.</t>
  </si>
  <si>
    <t>№ 443 от 16.12.2014 г.</t>
  </si>
  <si>
    <t>№ 445 от 16.12.2014 г.</t>
  </si>
  <si>
    <t>№ 444 от 16.12.2014 г.</t>
  </si>
  <si>
    <t>№ 446 от 16.12.2014 г.</t>
  </si>
  <si>
    <t>№ 287 от 21.11.2014 г.</t>
  </si>
  <si>
    <t>№ 447 от 16.12.2014 г.</t>
  </si>
  <si>
    <t>№ 448 от 16.12.2014 г.</t>
  </si>
  <si>
    <t>№ 451 от 16.12.2014 г.</t>
  </si>
  <si>
    <t>№ 499 от 16.12.2014 г.</t>
  </si>
  <si>
    <t>№  450 от 16.12.2014 г.</t>
  </si>
  <si>
    <t>№ 452 от 16.12.2014 г.</t>
  </si>
  <si>
    <t>№ 453 от 16.12.2013 г.</t>
  </si>
  <si>
    <t>руб./м3</t>
  </si>
  <si>
    <t>№ 298 от 26.11.2015 г.</t>
  </si>
  <si>
    <t>2016 год</t>
  </si>
  <si>
    <t>1 полугодие</t>
  </si>
  <si>
    <t>2 полугодие</t>
  </si>
  <si>
    <t>2017 год</t>
  </si>
  <si>
    <t>2018 год</t>
  </si>
  <si>
    <t>нет</t>
  </si>
  <si>
    <t>на теплоноситель, руб./м3</t>
  </si>
  <si>
    <t>на тепло, руб./Гкал</t>
  </si>
  <si>
    <t>с. Аянка, с. Слаутное</t>
  </si>
  <si>
    <t>№ 297 от 26.11.2015</t>
  </si>
  <si>
    <t>№ 296 от 26.11.2015</t>
  </si>
  <si>
    <t>№ 299 от 26.11.2015
изменения № 410 от 14.12.15</t>
  </si>
  <si>
    <t>Тарифы на тепловую энергию на отопление производства АО "ЮЭСК" на 2016 год</t>
  </si>
  <si>
    <t>Тарифы на теплоноситель производства АО "ЮЭСК" на 2016 год</t>
  </si>
  <si>
    <t>Тарифы на горячую воду в открытой системе горячего водоснабжения производства АО "ЮЭСК" на 2016 год</t>
  </si>
  <si>
    <t>Тарифы на горячую воду в закрытой системе горячего водоснабжения производства АО "ЮЭСК" на 2016 год</t>
  </si>
  <si>
    <t>Тарифы на горячую воду в закрытой системе горячего водоснабжения, производства АО "ЮЭСК" на 2016 год
(Постановление РСТиЦ КК № 409 от 14.12.2015 г.)</t>
  </si>
  <si>
    <t>Тарифы на тепловую энергию на отопление производства АО "ЮЭСК" на 2016 год
(Постановления РСТиЦ КК №№ 296, 297, 298, 299 от 26.11.2015 г.)</t>
  </si>
  <si>
    <t>Тарифы на теплоноситель производства АО "ЮЭСК" на 2016 год
(Постановления РСТиЦ КК №№ 296, 297, 298, 299 от 26.11.2015 г.)</t>
  </si>
  <si>
    <t>Тарифы на горячую воду в открытой системе горячего водоснабжения производства АО "ЮЭСК" на 2016 год
(Постановления РСТиЦ КК №№ 296, 297, 298, 299 от 26.11.2015 г.)</t>
  </si>
  <si>
    <t>Палана</t>
  </si>
  <si>
    <t>п. Палана Горсети</t>
  </si>
  <si>
    <t>№ 10 от 28.01.2016</t>
  </si>
  <si>
    <t>№ 297 от 26.11.2015
изменения 193 от 10.06.2016</t>
  </si>
  <si>
    <t>№ 299 от 26.11.2015 г.
изм.504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</si>
</sst>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13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5" fillId="3" borderId="10" xfId="0" applyNumberFormat="1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25" sqref="N25"/>
    </sheetView>
  </sheetViews>
  <sheetFormatPr defaultRowHeight="12.75"/>
  <cols>
    <col min="1" max="1" width="26" style="1" customWidth="1"/>
    <col min="2" max="2" width="24.42578125" style="1" customWidth="1"/>
    <col min="3" max="10" width="11.7109375" style="1" customWidth="1"/>
    <col min="11" max="11" width="2.5703125" style="32" customWidth="1"/>
    <col min="12" max="19" width="11.7109375" style="1" customWidth="1"/>
    <col min="20" max="20" width="2.5703125" style="32" customWidth="1"/>
    <col min="21" max="28" width="11.7109375" style="1" customWidth="1"/>
    <col min="29" max="29" width="11.7109375" style="1" bestFit="1" customWidth="1"/>
    <col min="30" max="16384" width="9.140625" style="1"/>
  </cols>
  <sheetData>
    <row r="1" spans="1:28" ht="31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30"/>
      <c r="L1" s="21"/>
      <c r="M1" s="21"/>
      <c r="N1" s="21"/>
      <c r="O1" s="21"/>
      <c r="P1" s="21"/>
      <c r="Q1" s="21"/>
      <c r="R1" s="21"/>
      <c r="S1" s="21"/>
      <c r="T1" s="30"/>
      <c r="U1" s="21"/>
      <c r="V1" s="21"/>
      <c r="W1" s="21"/>
      <c r="X1" s="21"/>
      <c r="Y1" s="21"/>
      <c r="Z1" s="21"/>
      <c r="AA1" s="21"/>
      <c r="AB1" s="21"/>
    </row>
    <row r="2" spans="1:28">
      <c r="J2" s="2" t="s">
        <v>7</v>
      </c>
      <c r="K2" s="31"/>
      <c r="S2" s="2" t="s">
        <v>7</v>
      </c>
      <c r="T2" s="31"/>
      <c r="AB2" s="2" t="s">
        <v>7</v>
      </c>
    </row>
    <row r="3" spans="1:28" s="6" customFormat="1" ht="37.5" customHeight="1">
      <c r="A3" s="55" t="s">
        <v>0</v>
      </c>
      <c r="B3" s="55" t="s">
        <v>2</v>
      </c>
      <c r="C3" s="48" t="s">
        <v>3</v>
      </c>
      <c r="D3" s="48"/>
      <c r="E3" s="48"/>
      <c r="F3" s="48"/>
      <c r="G3" s="48" t="s">
        <v>4</v>
      </c>
      <c r="H3" s="48"/>
      <c r="I3" s="48"/>
      <c r="J3" s="48"/>
      <c r="K3" s="28"/>
      <c r="L3" s="48" t="s">
        <v>3</v>
      </c>
      <c r="M3" s="48"/>
      <c r="N3" s="48"/>
      <c r="O3" s="48"/>
      <c r="P3" s="48" t="s">
        <v>4</v>
      </c>
      <c r="Q3" s="48"/>
      <c r="R3" s="48"/>
      <c r="S3" s="48"/>
      <c r="T3" s="28"/>
      <c r="U3" s="48" t="s">
        <v>3</v>
      </c>
      <c r="V3" s="48"/>
      <c r="W3" s="48"/>
      <c r="X3" s="48"/>
      <c r="Y3" s="48" t="s">
        <v>4</v>
      </c>
      <c r="Z3" s="48"/>
      <c r="AA3" s="48"/>
      <c r="AB3" s="48"/>
    </row>
    <row r="4" spans="1:28" s="6" customFormat="1" ht="12.75" customHeight="1">
      <c r="A4" s="56"/>
      <c r="B4" s="56"/>
      <c r="C4" s="46" t="s">
        <v>43</v>
      </c>
      <c r="D4" s="46"/>
      <c r="E4" s="46"/>
      <c r="F4" s="46"/>
      <c r="G4" s="46"/>
      <c r="H4" s="46"/>
      <c r="I4" s="46"/>
      <c r="J4" s="46"/>
      <c r="K4" s="28"/>
      <c r="L4" s="47" t="s">
        <v>46</v>
      </c>
      <c r="M4" s="47"/>
      <c r="N4" s="47"/>
      <c r="O4" s="47"/>
      <c r="P4" s="47"/>
      <c r="Q4" s="47"/>
      <c r="R4" s="47"/>
      <c r="S4" s="47"/>
      <c r="T4" s="28"/>
      <c r="U4" s="53" t="s">
        <v>47</v>
      </c>
      <c r="V4" s="53"/>
      <c r="W4" s="53"/>
      <c r="X4" s="53"/>
      <c r="Y4" s="53"/>
      <c r="Z4" s="53"/>
      <c r="AA4" s="53"/>
      <c r="AB4" s="53"/>
    </row>
    <row r="5" spans="1:28" s="6" customFormat="1" ht="12.75" customHeight="1">
      <c r="A5" s="56"/>
      <c r="B5" s="56"/>
      <c r="C5" s="48" t="s">
        <v>44</v>
      </c>
      <c r="D5" s="48"/>
      <c r="E5" s="48" t="s">
        <v>45</v>
      </c>
      <c r="F5" s="48"/>
      <c r="G5" s="48" t="s">
        <v>44</v>
      </c>
      <c r="H5" s="48"/>
      <c r="I5" s="48" t="s">
        <v>45</v>
      </c>
      <c r="J5" s="48"/>
      <c r="K5" s="28"/>
      <c r="L5" s="48" t="s">
        <v>44</v>
      </c>
      <c r="M5" s="48"/>
      <c r="N5" s="48" t="s">
        <v>45</v>
      </c>
      <c r="O5" s="48"/>
      <c r="P5" s="48" t="s">
        <v>44</v>
      </c>
      <c r="Q5" s="48"/>
      <c r="R5" s="48" t="s">
        <v>45</v>
      </c>
      <c r="S5" s="48"/>
      <c r="T5" s="28"/>
      <c r="U5" s="48" t="s">
        <v>44</v>
      </c>
      <c r="V5" s="48"/>
      <c r="W5" s="48" t="s">
        <v>45</v>
      </c>
      <c r="X5" s="48"/>
      <c r="Y5" s="48" t="s">
        <v>44</v>
      </c>
      <c r="Z5" s="48"/>
      <c r="AA5" s="48" t="s">
        <v>45</v>
      </c>
      <c r="AB5" s="48"/>
    </row>
    <row r="6" spans="1:28" s="6" customFormat="1">
      <c r="A6" s="56"/>
      <c r="B6" s="56"/>
      <c r="C6" s="20" t="s">
        <v>5</v>
      </c>
      <c r="D6" s="20" t="s">
        <v>6</v>
      </c>
      <c r="E6" s="20" t="s">
        <v>5</v>
      </c>
      <c r="F6" s="20" t="s">
        <v>6</v>
      </c>
      <c r="G6" s="20" t="s">
        <v>5</v>
      </c>
      <c r="H6" s="20" t="s">
        <v>6</v>
      </c>
      <c r="I6" s="20" t="s">
        <v>5</v>
      </c>
      <c r="J6" s="20" t="s">
        <v>6</v>
      </c>
      <c r="K6" s="28"/>
      <c r="L6" s="20" t="s">
        <v>5</v>
      </c>
      <c r="M6" s="20" t="s">
        <v>6</v>
      </c>
      <c r="N6" s="20" t="s">
        <v>5</v>
      </c>
      <c r="O6" s="20" t="s">
        <v>6</v>
      </c>
      <c r="P6" s="20" t="s">
        <v>5</v>
      </c>
      <c r="Q6" s="20" t="s">
        <v>6</v>
      </c>
      <c r="R6" s="20" t="s">
        <v>5</v>
      </c>
      <c r="S6" s="20" t="s">
        <v>6</v>
      </c>
      <c r="T6" s="28"/>
      <c r="U6" s="20" t="s">
        <v>5</v>
      </c>
      <c r="V6" s="20" t="s">
        <v>6</v>
      </c>
      <c r="W6" s="20" t="s">
        <v>5</v>
      </c>
      <c r="X6" s="20" t="s">
        <v>6</v>
      </c>
      <c r="Y6" s="20" t="s">
        <v>5</v>
      </c>
      <c r="Z6" s="20" t="s">
        <v>6</v>
      </c>
      <c r="AA6" s="20" t="s">
        <v>5</v>
      </c>
      <c r="AB6" s="20" t="s">
        <v>6</v>
      </c>
    </row>
    <row r="7" spans="1:28" s="6" customFormat="1">
      <c r="A7" s="57"/>
      <c r="B7" s="57"/>
      <c r="C7" s="50" t="s">
        <v>8</v>
      </c>
      <c r="D7" s="51"/>
      <c r="E7" s="51"/>
      <c r="F7" s="51"/>
      <c r="G7" s="51"/>
      <c r="H7" s="51"/>
      <c r="I7" s="51"/>
      <c r="J7" s="52"/>
      <c r="K7" s="28"/>
      <c r="L7" s="33"/>
      <c r="M7" s="33"/>
      <c r="N7" s="33"/>
      <c r="O7" s="33"/>
      <c r="P7" s="33"/>
      <c r="Q7" s="33"/>
      <c r="R7" s="33"/>
      <c r="S7" s="33"/>
      <c r="T7" s="28"/>
      <c r="U7" s="33"/>
      <c r="V7" s="33"/>
      <c r="W7" s="33"/>
      <c r="X7" s="33"/>
      <c r="Y7" s="33"/>
      <c r="Z7" s="33"/>
      <c r="AA7" s="33"/>
      <c r="AB7" s="33"/>
    </row>
    <row r="8" spans="1:28" s="6" customFormat="1">
      <c r="A8" s="22" t="s">
        <v>1</v>
      </c>
      <c r="B8" s="34" t="s">
        <v>53</v>
      </c>
      <c r="C8" s="24">
        <v>11014</v>
      </c>
      <c r="D8" s="17">
        <f>C8*1.18</f>
        <v>12996.519999999999</v>
      </c>
      <c r="E8" s="24">
        <v>11573.65</v>
      </c>
      <c r="F8" s="17">
        <f>E8*1.18</f>
        <v>13656.906999999999</v>
      </c>
      <c r="G8" s="17">
        <f>H8/1.18</f>
        <v>1580.5084745762713</v>
      </c>
      <c r="H8" s="24">
        <v>1865</v>
      </c>
      <c r="I8" s="17">
        <f>J8/1.18</f>
        <v>1661.0169491525426</v>
      </c>
      <c r="J8" s="24">
        <v>1960</v>
      </c>
      <c r="K8" s="28"/>
      <c r="L8" s="24">
        <v>11573.65</v>
      </c>
      <c r="M8" s="17">
        <f>L8*1.18</f>
        <v>13656.906999999999</v>
      </c>
      <c r="N8" s="24">
        <v>11847.29</v>
      </c>
      <c r="O8" s="17">
        <f>N8*1.18</f>
        <v>13979.8022</v>
      </c>
      <c r="P8" s="17">
        <f>Q8/1.18</f>
        <v>11573.652542372882</v>
      </c>
      <c r="Q8" s="24">
        <v>13656.91</v>
      </c>
      <c r="R8" s="17">
        <f t="shared" ref="R8:R18" si="0">S8/1.18</f>
        <v>11847.28813559322</v>
      </c>
      <c r="S8" s="24">
        <v>13979.8</v>
      </c>
      <c r="T8" s="28"/>
      <c r="U8" s="24">
        <v>11847.29</v>
      </c>
      <c r="V8" s="17">
        <f>U8*1.18</f>
        <v>13979.8022</v>
      </c>
      <c r="W8" s="24">
        <v>12972.62</v>
      </c>
      <c r="X8" s="17">
        <f>W8*1.18</f>
        <v>15307.6916</v>
      </c>
      <c r="Y8" s="17">
        <f>Z8/1.18</f>
        <v>11847.28813559322</v>
      </c>
      <c r="Z8" s="24">
        <v>13979.8</v>
      </c>
      <c r="AA8" s="17">
        <f t="shared" ref="AA8" si="1">AB8/1.18</f>
        <v>12972.618644067798</v>
      </c>
      <c r="AB8" s="24">
        <v>15307.69</v>
      </c>
    </row>
    <row r="9" spans="1:28" s="6" customFormat="1">
      <c r="A9" s="45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28"/>
      <c r="L9" s="33"/>
      <c r="M9" s="33"/>
      <c r="N9" s="33"/>
      <c r="O9" s="33"/>
      <c r="P9" s="33"/>
      <c r="Q9" s="33"/>
      <c r="R9" s="33"/>
      <c r="S9" s="33"/>
      <c r="T9" s="28"/>
      <c r="U9" s="33"/>
      <c r="V9" s="33"/>
      <c r="W9" s="33"/>
      <c r="X9" s="33"/>
      <c r="Y9" s="33"/>
      <c r="Z9" s="33"/>
      <c r="AA9" s="33"/>
      <c r="AB9" s="33"/>
    </row>
    <row r="10" spans="1:28" s="6" customFormat="1">
      <c r="A10" s="22" t="s">
        <v>10</v>
      </c>
      <c r="B10" s="49" t="s">
        <v>52</v>
      </c>
      <c r="C10" s="24">
        <v>8623.34</v>
      </c>
      <c r="D10" s="17">
        <f>C10*1.18</f>
        <v>10175.5412</v>
      </c>
      <c r="E10" s="24">
        <v>11121.46</v>
      </c>
      <c r="F10" s="17">
        <f>E10*1.18</f>
        <v>13123.322799999998</v>
      </c>
      <c r="G10" s="17">
        <f>H10/1.18</f>
        <v>2224.5762711864409</v>
      </c>
      <c r="H10" s="24">
        <v>2625</v>
      </c>
      <c r="I10" s="17">
        <f>J10/1.18</f>
        <v>2512.7118644067796</v>
      </c>
      <c r="J10" s="24">
        <v>2965</v>
      </c>
      <c r="K10" s="28"/>
      <c r="L10" s="24">
        <v>9920</v>
      </c>
      <c r="M10" s="17">
        <f>L10*1.18</f>
        <v>11705.599999999999</v>
      </c>
      <c r="N10" s="24">
        <v>10435.799999999999</v>
      </c>
      <c r="O10" s="17">
        <f>N10*1.18</f>
        <v>12314.243999999999</v>
      </c>
      <c r="P10" s="17">
        <f>Q10/1.18</f>
        <v>9920</v>
      </c>
      <c r="Q10" s="24">
        <v>11705.6</v>
      </c>
      <c r="R10" s="17">
        <f t="shared" si="0"/>
        <v>10435.796610169491</v>
      </c>
      <c r="S10" s="24">
        <v>12314.24</v>
      </c>
      <c r="T10" s="28"/>
      <c r="U10" s="24">
        <v>10435.799999999999</v>
      </c>
      <c r="V10" s="17">
        <f>U10*1.18</f>
        <v>12314.243999999999</v>
      </c>
      <c r="W10" s="24">
        <v>10935.7</v>
      </c>
      <c r="X10" s="17">
        <f>W10*1.18</f>
        <v>12904.126</v>
      </c>
      <c r="Y10" s="17">
        <f>Z10/1.18</f>
        <v>10435.796610169491</v>
      </c>
      <c r="Z10" s="24">
        <v>12314.24</v>
      </c>
      <c r="AA10" s="17">
        <f t="shared" ref="AA10:AA11" si="2">AB10/1.18</f>
        <v>10935.703389830509</v>
      </c>
      <c r="AB10" s="24">
        <v>12904.13</v>
      </c>
    </row>
    <row r="11" spans="1:28" s="6" customFormat="1">
      <c r="A11" s="22" t="s">
        <v>11</v>
      </c>
      <c r="B11" s="49"/>
      <c r="C11" s="29">
        <f>C10</f>
        <v>8623.34</v>
      </c>
      <c r="D11" s="17">
        <f>C11*1.18</f>
        <v>10175.5412</v>
      </c>
      <c r="E11" s="29">
        <f>E10</f>
        <v>11121.46</v>
      </c>
      <c r="F11" s="17">
        <f>E11*1.18</f>
        <v>13123.322799999998</v>
      </c>
      <c r="G11" s="17">
        <f>H11/1.18</f>
        <v>2313.5593220338983</v>
      </c>
      <c r="H11" s="24">
        <v>2730</v>
      </c>
      <c r="I11" s="17">
        <f>J11/1.18</f>
        <v>2444.9152542372881</v>
      </c>
      <c r="J11" s="24">
        <v>2885</v>
      </c>
      <c r="K11" s="28"/>
      <c r="L11" s="29">
        <f>L10</f>
        <v>9920</v>
      </c>
      <c r="M11" s="17">
        <f>L11*1.18</f>
        <v>11705.599999999999</v>
      </c>
      <c r="N11" s="29">
        <f>N10</f>
        <v>10435.799999999999</v>
      </c>
      <c r="O11" s="17">
        <f>N11*1.18</f>
        <v>12314.243999999999</v>
      </c>
      <c r="P11" s="17">
        <f>Q11/1.18</f>
        <v>9920</v>
      </c>
      <c r="Q11" s="24">
        <v>11705.6</v>
      </c>
      <c r="R11" s="17">
        <f t="shared" si="0"/>
        <v>10435.796610169491</v>
      </c>
      <c r="S11" s="24">
        <v>12314.24</v>
      </c>
      <c r="T11" s="28"/>
      <c r="U11" s="29">
        <f>U10</f>
        <v>10435.799999999999</v>
      </c>
      <c r="V11" s="17">
        <f>U11*1.18</f>
        <v>12314.243999999999</v>
      </c>
      <c r="W11" s="29">
        <f>W10</f>
        <v>10935.7</v>
      </c>
      <c r="X11" s="17">
        <f>W11*1.18</f>
        <v>12904.126</v>
      </c>
      <c r="Y11" s="17">
        <f>Z11/1.18</f>
        <v>10435.796610169491</v>
      </c>
      <c r="Z11" s="24">
        <v>12314.24</v>
      </c>
      <c r="AA11" s="17">
        <f t="shared" si="2"/>
        <v>10935.703389830509</v>
      </c>
      <c r="AB11" s="24">
        <v>12904.13</v>
      </c>
    </row>
    <row r="12" spans="1:28" s="6" customFormat="1">
      <c r="A12" s="45" t="s">
        <v>12</v>
      </c>
      <c r="B12" s="45"/>
      <c r="C12" s="45"/>
      <c r="D12" s="45"/>
      <c r="E12" s="45"/>
      <c r="F12" s="45"/>
      <c r="G12" s="45"/>
      <c r="H12" s="45"/>
      <c r="I12" s="45"/>
      <c r="J12" s="45"/>
      <c r="K12" s="28"/>
      <c r="L12" s="33"/>
      <c r="M12" s="33"/>
      <c r="N12" s="33"/>
      <c r="O12" s="33"/>
      <c r="P12" s="33"/>
      <c r="Q12" s="33"/>
      <c r="R12" s="33"/>
      <c r="S12" s="33"/>
      <c r="T12" s="28"/>
      <c r="U12" s="33"/>
      <c r="V12" s="33"/>
      <c r="W12" s="33"/>
      <c r="X12" s="33"/>
      <c r="Y12" s="33"/>
      <c r="Z12" s="33"/>
      <c r="AA12" s="33"/>
      <c r="AB12" s="33"/>
    </row>
    <row r="13" spans="1:28" s="6" customFormat="1" ht="12.75" customHeight="1">
      <c r="A13" s="22" t="s">
        <v>16</v>
      </c>
      <c r="B13" s="49" t="s">
        <v>42</v>
      </c>
      <c r="C13" s="24">
        <v>15850.4</v>
      </c>
      <c r="D13" s="17">
        <f t="shared" ref="D13:D15" si="3">C13*1.18</f>
        <v>18703.471999999998</v>
      </c>
      <c r="E13" s="24">
        <v>16549.560000000001</v>
      </c>
      <c r="F13" s="17">
        <f t="shared" ref="F13:F15" si="4">E13*1.18</f>
        <v>19528.480800000001</v>
      </c>
      <c r="G13" s="17">
        <f>H13/1.18</f>
        <v>2052.5423728813562</v>
      </c>
      <c r="H13" s="24">
        <v>2422</v>
      </c>
      <c r="I13" s="17">
        <f>J13/1.18</f>
        <v>2182.2033898305085</v>
      </c>
      <c r="J13" s="24">
        <v>2575</v>
      </c>
      <c r="K13" s="28"/>
      <c r="L13" s="24">
        <v>16549.560000000001</v>
      </c>
      <c r="M13" s="17">
        <f t="shared" ref="M13:M15" si="5">L13*1.18</f>
        <v>19528.480800000001</v>
      </c>
      <c r="N13" s="24">
        <v>17459.84</v>
      </c>
      <c r="O13" s="17">
        <f t="shared" ref="O13:O15" si="6">N13*1.18</f>
        <v>20602.611199999999</v>
      </c>
      <c r="P13" s="17">
        <f>Q13/1.18</f>
        <v>16549.5593220339</v>
      </c>
      <c r="Q13" s="24">
        <v>19528.48</v>
      </c>
      <c r="R13" s="17">
        <f t="shared" si="0"/>
        <v>17459.838983050849</v>
      </c>
      <c r="S13" s="24">
        <v>20602.61</v>
      </c>
      <c r="T13" s="28"/>
      <c r="U13" s="24">
        <v>17459.84</v>
      </c>
      <c r="V13" s="17">
        <f t="shared" ref="V13:V15" si="7">U13*1.18</f>
        <v>20602.611199999999</v>
      </c>
      <c r="W13" s="24">
        <v>18281.939999999999</v>
      </c>
      <c r="X13" s="17">
        <f t="shared" ref="X13:X15" si="8">W13*1.18</f>
        <v>21572.689199999997</v>
      </c>
      <c r="Y13" s="17">
        <f>Z13/1.18</f>
        <v>17459.838983050849</v>
      </c>
      <c r="Z13" s="24">
        <v>20602.61</v>
      </c>
      <c r="AA13" s="17">
        <f t="shared" ref="AA13:AA15" si="9">AB13/1.18</f>
        <v>18281.9406779661</v>
      </c>
      <c r="AB13" s="24">
        <v>21572.69</v>
      </c>
    </row>
    <row r="14" spans="1:28" s="6" customFormat="1">
      <c r="A14" s="22" t="s">
        <v>14</v>
      </c>
      <c r="B14" s="49"/>
      <c r="C14" s="29">
        <f>C13</f>
        <v>15850.4</v>
      </c>
      <c r="D14" s="17">
        <f t="shared" si="3"/>
        <v>18703.471999999998</v>
      </c>
      <c r="E14" s="29">
        <f>E13</f>
        <v>16549.560000000001</v>
      </c>
      <c r="F14" s="17">
        <f t="shared" si="4"/>
        <v>19528.480800000001</v>
      </c>
      <c r="G14" s="17">
        <f>H14/1.18</f>
        <v>2149.1525423728813</v>
      </c>
      <c r="H14" s="24">
        <v>2536</v>
      </c>
      <c r="I14" s="17">
        <f>J14/1.18</f>
        <v>2301.6949152542375</v>
      </c>
      <c r="J14" s="24">
        <v>2716</v>
      </c>
      <c r="K14" s="28"/>
      <c r="L14" s="29">
        <f>L13</f>
        <v>16549.560000000001</v>
      </c>
      <c r="M14" s="17">
        <f t="shared" si="5"/>
        <v>19528.480800000001</v>
      </c>
      <c r="N14" s="29">
        <f>N13</f>
        <v>17459.84</v>
      </c>
      <c r="O14" s="17">
        <f t="shared" si="6"/>
        <v>20602.611199999999</v>
      </c>
      <c r="P14" s="17">
        <f>Q14/1.18</f>
        <v>16549.5593220339</v>
      </c>
      <c r="Q14" s="29">
        <f>Q13</f>
        <v>19528.48</v>
      </c>
      <c r="R14" s="17">
        <f t="shared" si="0"/>
        <v>17459.838983050849</v>
      </c>
      <c r="S14" s="29">
        <f>S13</f>
        <v>20602.61</v>
      </c>
      <c r="T14" s="28"/>
      <c r="U14" s="29">
        <f>U13</f>
        <v>17459.84</v>
      </c>
      <c r="V14" s="17">
        <f t="shared" si="7"/>
        <v>20602.611199999999</v>
      </c>
      <c r="W14" s="29">
        <f>W13</f>
        <v>18281.939999999999</v>
      </c>
      <c r="X14" s="17">
        <f t="shared" si="8"/>
        <v>21572.689199999997</v>
      </c>
      <c r="Y14" s="17">
        <f>Z14/1.18</f>
        <v>17459.838983050849</v>
      </c>
      <c r="Z14" s="29">
        <f>Z13</f>
        <v>20602.61</v>
      </c>
      <c r="AA14" s="17">
        <f t="shared" si="9"/>
        <v>18281.9406779661</v>
      </c>
      <c r="AB14" s="29">
        <f>AB13</f>
        <v>21572.69</v>
      </c>
    </row>
    <row r="15" spans="1:28" s="6" customFormat="1">
      <c r="A15" s="22" t="s">
        <v>15</v>
      </c>
      <c r="B15" s="49"/>
      <c r="C15" s="29">
        <f>C14</f>
        <v>15850.4</v>
      </c>
      <c r="D15" s="17">
        <f t="shared" si="3"/>
        <v>18703.471999999998</v>
      </c>
      <c r="E15" s="29">
        <f>E14</f>
        <v>16549.560000000001</v>
      </c>
      <c r="F15" s="17">
        <f t="shared" si="4"/>
        <v>19528.480800000001</v>
      </c>
      <c r="G15" s="17">
        <f>H15/1.18</f>
        <v>2052.5423728813562</v>
      </c>
      <c r="H15" s="24">
        <v>2422</v>
      </c>
      <c r="I15" s="17">
        <f>J15/1.18</f>
        <v>2182.2033898305085</v>
      </c>
      <c r="J15" s="24">
        <v>2575</v>
      </c>
      <c r="K15" s="28"/>
      <c r="L15" s="29">
        <f>L14</f>
        <v>16549.560000000001</v>
      </c>
      <c r="M15" s="17">
        <f t="shared" si="5"/>
        <v>19528.480800000001</v>
      </c>
      <c r="N15" s="29">
        <f>N14</f>
        <v>17459.84</v>
      </c>
      <c r="O15" s="17">
        <f t="shared" si="6"/>
        <v>20602.611199999999</v>
      </c>
      <c r="P15" s="17">
        <f>Q15/1.18</f>
        <v>16549.5593220339</v>
      </c>
      <c r="Q15" s="29">
        <f>Q14</f>
        <v>19528.48</v>
      </c>
      <c r="R15" s="17">
        <f t="shared" si="0"/>
        <v>17459.838983050849</v>
      </c>
      <c r="S15" s="29">
        <f>S14</f>
        <v>20602.61</v>
      </c>
      <c r="T15" s="28"/>
      <c r="U15" s="29">
        <f>U14</f>
        <v>17459.84</v>
      </c>
      <c r="V15" s="17">
        <f t="shared" si="7"/>
        <v>20602.611199999999</v>
      </c>
      <c r="W15" s="29">
        <f>W14</f>
        <v>18281.939999999999</v>
      </c>
      <c r="X15" s="17">
        <f t="shared" si="8"/>
        <v>21572.689199999997</v>
      </c>
      <c r="Y15" s="17">
        <f>Z15/1.18</f>
        <v>17459.838983050849</v>
      </c>
      <c r="Z15" s="29">
        <f>Z14</f>
        <v>20602.61</v>
      </c>
      <c r="AA15" s="17">
        <f t="shared" si="9"/>
        <v>18281.9406779661</v>
      </c>
      <c r="AB15" s="29">
        <f>AB14</f>
        <v>21572.69</v>
      </c>
    </row>
    <row r="16" spans="1:28" s="6" customFormat="1">
      <c r="A16" s="45" t="s">
        <v>13</v>
      </c>
      <c r="B16" s="45"/>
      <c r="C16" s="45"/>
      <c r="D16" s="45"/>
      <c r="E16" s="45"/>
      <c r="F16" s="45"/>
      <c r="G16" s="45"/>
      <c r="H16" s="45"/>
      <c r="I16" s="45"/>
      <c r="J16" s="45"/>
      <c r="K16" s="28"/>
      <c r="L16" s="33"/>
      <c r="M16" s="33"/>
      <c r="N16" s="33"/>
      <c r="O16" s="33"/>
      <c r="P16" s="33"/>
      <c r="Q16" s="33"/>
      <c r="R16" s="33"/>
      <c r="S16" s="33"/>
      <c r="T16" s="28"/>
      <c r="U16" s="33"/>
      <c r="V16" s="33"/>
      <c r="W16" s="33"/>
      <c r="X16" s="33"/>
      <c r="Y16" s="33"/>
      <c r="Z16" s="33"/>
      <c r="AA16" s="33"/>
      <c r="AB16" s="33"/>
    </row>
    <row r="17" spans="1:28" s="6" customFormat="1">
      <c r="A17" s="22" t="s">
        <v>17</v>
      </c>
      <c r="B17" s="49" t="s">
        <v>54</v>
      </c>
      <c r="C17" s="24">
        <v>10647.3</v>
      </c>
      <c r="D17" s="17">
        <f>C17*1.18</f>
        <v>12563.813999999998</v>
      </c>
      <c r="E17" s="24">
        <v>11283.4</v>
      </c>
      <c r="F17" s="17">
        <f>E17*1.18</f>
        <v>13314.411999999998</v>
      </c>
      <c r="G17" s="17">
        <f>H17/1.18</f>
        <v>1440.6779661016949</v>
      </c>
      <c r="H17" s="24">
        <v>1700</v>
      </c>
      <c r="I17" s="17">
        <f>J17/1.18</f>
        <v>1550.8474576271187</v>
      </c>
      <c r="J17" s="24">
        <v>1830</v>
      </c>
      <c r="K17" s="28"/>
      <c r="L17" s="24">
        <v>11283.4</v>
      </c>
      <c r="M17" s="17">
        <f>L17*1.18</f>
        <v>13314.411999999998</v>
      </c>
      <c r="N17" s="24">
        <v>11831.07</v>
      </c>
      <c r="O17" s="17">
        <f>N17*1.18</f>
        <v>13960.6626</v>
      </c>
      <c r="P17" s="17">
        <f>Q17/1.18</f>
        <v>11283.398305084746</v>
      </c>
      <c r="Q17" s="24">
        <v>13314.41</v>
      </c>
      <c r="R17" s="17">
        <f t="shared" si="0"/>
        <v>11831.06779661017</v>
      </c>
      <c r="S17" s="24">
        <v>13960.66</v>
      </c>
      <c r="T17" s="28"/>
      <c r="U17" s="24">
        <v>11831.07</v>
      </c>
      <c r="V17" s="17">
        <f>U17*1.18</f>
        <v>13960.6626</v>
      </c>
      <c r="W17" s="24">
        <v>12393.52</v>
      </c>
      <c r="X17" s="17">
        <f>W17*1.18</f>
        <v>14624.3536</v>
      </c>
      <c r="Y17" s="17">
        <f>Z17/1.18</f>
        <v>11831.06779661017</v>
      </c>
      <c r="Z17" s="24">
        <v>13960.66</v>
      </c>
      <c r="AA17" s="17">
        <f t="shared" ref="AA17:AA18" si="10">AB17/1.18</f>
        <v>12393.516949152543</v>
      </c>
      <c r="AB17" s="24">
        <v>14624.35</v>
      </c>
    </row>
    <row r="18" spans="1:28" s="6" customFormat="1">
      <c r="A18" s="22" t="s">
        <v>18</v>
      </c>
      <c r="B18" s="49"/>
      <c r="C18" s="29">
        <f>C17</f>
        <v>10647.3</v>
      </c>
      <c r="D18" s="17">
        <f t="shared" ref="D18" si="11">C18*1.18</f>
        <v>12563.813999999998</v>
      </c>
      <c r="E18" s="29">
        <f>E17</f>
        <v>11283.4</v>
      </c>
      <c r="F18" s="17">
        <f t="shared" ref="F18" si="12">E18*1.18</f>
        <v>13314.411999999998</v>
      </c>
      <c r="G18" s="17">
        <f>H18/1.18</f>
        <v>2538.9830508474579</v>
      </c>
      <c r="H18" s="24">
        <v>2996</v>
      </c>
      <c r="I18" s="17">
        <f>J18/1.18</f>
        <v>2684.7457627118647</v>
      </c>
      <c r="J18" s="24">
        <v>3168</v>
      </c>
      <c r="K18" s="28"/>
      <c r="L18" s="29">
        <f>L17</f>
        <v>11283.4</v>
      </c>
      <c r="M18" s="17">
        <f t="shared" ref="M18" si="13">L18*1.18</f>
        <v>13314.411999999998</v>
      </c>
      <c r="N18" s="29">
        <f>N17</f>
        <v>11831.07</v>
      </c>
      <c r="O18" s="17">
        <f t="shared" ref="O18" si="14">N18*1.18</f>
        <v>13960.6626</v>
      </c>
      <c r="P18" s="17">
        <f>Q18/1.18</f>
        <v>11283.398305084746</v>
      </c>
      <c r="Q18" s="29">
        <f>Q17</f>
        <v>13314.41</v>
      </c>
      <c r="R18" s="17">
        <f t="shared" si="0"/>
        <v>11831.06779661017</v>
      </c>
      <c r="S18" s="29">
        <f>S17</f>
        <v>13960.66</v>
      </c>
      <c r="T18" s="28"/>
      <c r="U18" s="29">
        <f>U17</f>
        <v>11831.07</v>
      </c>
      <c r="V18" s="17">
        <f t="shared" ref="V18" si="15">U18*1.18</f>
        <v>13960.6626</v>
      </c>
      <c r="W18" s="29">
        <f>W17</f>
        <v>12393.52</v>
      </c>
      <c r="X18" s="17">
        <f t="shared" ref="X18" si="16">W18*1.18</f>
        <v>14624.3536</v>
      </c>
      <c r="Y18" s="17">
        <f>Z18/1.18</f>
        <v>11831.06779661017</v>
      </c>
      <c r="Z18" s="29">
        <f>Z17</f>
        <v>13960.66</v>
      </c>
      <c r="AA18" s="17">
        <f t="shared" si="10"/>
        <v>12393.516949152543</v>
      </c>
      <c r="AB18" s="29">
        <f>AB17</f>
        <v>14624.35</v>
      </c>
    </row>
    <row r="20" spans="1:28">
      <c r="A20" s="45" t="s">
        <v>63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28">
      <c r="A21" s="44" t="s">
        <v>64</v>
      </c>
      <c r="B21" s="44" t="s">
        <v>65</v>
      </c>
      <c r="C21" s="24">
        <v>6823.84</v>
      </c>
      <c r="D21" s="17">
        <f>C21*1.18</f>
        <v>8052.1311999999998</v>
      </c>
      <c r="E21" s="24">
        <v>7309.65</v>
      </c>
      <c r="F21" s="17">
        <f>E21*1.18</f>
        <v>8625.3869999999988</v>
      </c>
      <c r="G21" s="17">
        <f>H21/1.18</f>
        <v>6823.8389830508477</v>
      </c>
      <c r="H21" s="24">
        <v>8052.13</v>
      </c>
      <c r="I21" s="17">
        <f>J21/1.18</f>
        <v>7309.6525423728808</v>
      </c>
      <c r="J21" s="24">
        <v>8625.39</v>
      </c>
    </row>
  </sheetData>
  <mergeCells count="32">
    <mergeCell ref="A1:J1"/>
    <mergeCell ref="C5:D5"/>
    <mergeCell ref="E5:F5"/>
    <mergeCell ref="G5:H5"/>
    <mergeCell ref="I5:J5"/>
    <mergeCell ref="C3:F3"/>
    <mergeCell ref="G3:J3"/>
    <mergeCell ref="A3:A7"/>
    <mergeCell ref="B3:B7"/>
    <mergeCell ref="U3:X3"/>
    <mergeCell ref="Y3:AB3"/>
    <mergeCell ref="U5:V5"/>
    <mergeCell ref="W5:X5"/>
    <mergeCell ref="Y5:Z5"/>
    <mergeCell ref="AA5:AB5"/>
    <mergeCell ref="U4:AB4"/>
    <mergeCell ref="A20:J20"/>
    <mergeCell ref="C4:J4"/>
    <mergeCell ref="L4:S4"/>
    <mergeCell ref="L3:O3"/>
    <mergeCell ref="P3:S3"/>
    <mergeCell ref="L5:M5"/>
    <mergeCell ref="N5:O5"/>
    <mergeCell ref="P5:Q5"/>
    <mergeCell ref="R5:S5"/>
    <mergeCell ref="B17:B18"/>
    <mergeCell ref="A12:J12"/>
    <mergeCell ref="A16:J16"/>
    <mergeCell ref="A9:J9"/>
    <mergeCell ref="B10:B11"/>
    <mergeCell ref="B13:B15"/>
    <mergeCell ref="C7:J7"/>
  </mergeCells>
  <pageMargins left="0.23622047244094491" right="0.23622047244094491" top="0.27559055118110237" bottom="0.74803149606299213" header="0.31496062992125984" footer="0.31496062992125984"/>
  <pageSetup paperSize="9" scale="97" fitToWidth="3" orientation="landscape" r:id="rId1"/>
  <colBreaks count="1" manualBreakCount="1">
    <brk id="10" max="2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2.75"/>
  <cols>
    <col min="1" max="1" width="26" style="1" customWidth="1"/>
    <col min="2" max="2" width="24.42578125" style="1" customWidth="1"/>
    <col min="3" max="10" width="11.7109375" style="1" customWidth="1"/>
    <col min="11" max="11" width="2.5703125" style="32" customWidth="1"/>
    <col min="12" max="19" width="11.7109375" style="1" customWidth="1"/>
    <col min="20" max="20" width="2.5703125" style="32" customWidth="1"/>
    <col min="21" max="28" width="11.7109375" style="1" customWidth="1"/>
    <col min="29" max="29" width="11.7109375" style="1" bestFit="1" customWidth="1"/>
    <col min="30" max="16384" width="9.140625" style="1"/>
  </cols>
  <sheetData>
    <row r="1" spans="1:28" ht="33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30"/>
      <c r="L1" s="21"/>
      <c r="M1" s="21"/>
      <c r="N1" s="21"/>
      <c r="O1" s="21"/>
      <c r="P1" s="21"/>
      <c r="Q1" s="21"/>
      <c r="R1" s="21"/>
      <c r="S1" s="21"/>
      <c r="T1" s="30"/>
      <c r="U1" s="21"/>
      <c r="V1" s="21"/>
      <c r="W1" s="21"/>
      <c r="X1" s="21"/>
      <c r="Y1" s="21"/>
      <c r="Z1" s="21"/>
      <c r="AA1" s="21"/>
      <c r="AB1" s="21"/>
    </row>
    <row r="2" spans="1:28">
      <c r="J2" s="2" t="s">
        <v>7</v>
      </c>
      <c r="K2" s="31"/>
      <c r="S2" s="2" t="s">
        <v>7</v>
      </c>
      <c r="T2" s="31"/>
      <c r="AB2" s="2" t="s">
        <v>7</v>
      </c>
    </row>
    <row r="3" spans="1:28" s="6" customFormat="1" ht="37.5" customHeight="1">
      <c r="A3" s="55" t="s">
        <v>0</v>
      </c>
      <c r="B3" s="55" t="s">
        <v>2</v>
      </c>
      <c r="C3" s="48" t="s">
        <v>3</v>
      </c>
      <c r="D3" s="48"/>
      <c r="E3" s="48"/>
      <c r="F3" s="48"/>
      <c r="G3" s="48" t="s">
        <v>4</v>
      </c>
      <c r="H3" s="48"/>
      <c r="I3" s="48"/>
      <c r="J3" s="48"/>
      <c r="K3" s="28"/>
      <c r="L3" s="48" t="s">
        <v>3</v>
      </c>
      <c r="M3" s="48"/>
      <c r="N3" s="48"/>
      <c r="O3" s="48"/>
      <c r="P3" s="48" t="s">
        <v>4</v>
      </c>
      <c r="Q3" s="48"/>
      <c r="R3" s="48"/>
      <c r="S3" s="48"/>
      <c r="T3" s="28"/>
      <c r="U3" s="48" t="s">
        <v>3</v>
      </c>
      <c r="V3" s="48"/>
      <c r="W3" s="48"/>
      <c r="X3" s="48"/>
      <c r="Y3" s="48" t="s">
        <v>4</v>
      </c>
      <c r="Z3" s="48"/>
      <c r="AA3" s="48"/>
      <c r="AB3" s="48"/>
    </row>
    <row r="4" spans="1:28" s="6" customFormat="1" ht="12.75" customHeight="1">
      <c r="A4" s="56"/>
      <c r="B4" s="56"/>
      <c r="C4" s="46" t="s">
        <v>43</v>
      </c>
      <c r="D4" s="46"/>
      <c r="E4" s="46"/>
      <c r="F4" s="46"/>
      <c r="G4" s="46"/>
      <c r="H4" s="46"/>
      <c r="I4" s="46"/>
      <c r="J4" s="46"/>
      <c r="K4" s="28"/>
      <c r="L4" s="47" t="s">
        <v>46</v>
      </c>
      <c r="M4" s="47"/>
      <c r="N4" s="47"/>
      <c r="O4" s="47"/>
      <c r="P4" s="47"/>
      <c r="Q4" s="47"/>
      <c r="R4" s="47"/>
      <c r="S4" s="47"/>
      <c r="T4" s="28"/>
      <c r="U4" s="53" t="s">
        <v>47</v>
      </c>
      <c r="V4" s="53"/>
      <c r="W4" s="53"/>
      <c r="X4" s="53"/>
      <c r="Y4" s="53"/>
      <c r="Z4" s="53"/>
      <c r="AA4" s="53"/>
      <c r="AB4" s="53"/>
    </row>
    <row r="5" spans="1:28" s="6" customFormat="1" ht="12.75" customHeight="1">
      <c r="A5" s="56"/>
      <c r="B5" s="56"/>
      <c r="C5" s="48" t="s">
        <v>44</v>
      </c>
      <c r="D5" s="48"/>
      <c r="E5" s="48" t="s">
        <v>45</v>
      </c>
      <c r="F5" s="48"/>
      <c r="G5" s="48" t="s">
        <v>44</v>
      </c>
      <c r="H5" s="48"/>
      <c r="I5" s="48" t="s">
        <v>45</v>
      </c>
      <c r="J5" s="48"/>
      <c r="K5" s="28"/>
      <c r="L5" s="48" t="s">
        <v>44</v>
      </c>
      <c r="M5" s="48"/>
      <c r="N5" s="48" t="s">
        <v>45</v>
      </c>
      <c r="O5" s="48"/>
      <c r="P5" s="48" t="s">
        <v>44</v>
      </c>
      <c r="Q5" s="48"/>
      <c r="R5" s="48" t="s">
        <v>45</v>
      </c>
      <c r="S5" s="48"/>
      <c r="T5" s="28"/>
      <c r="U5" s="48" t="s">
        <v>44</v>
      </c>
      <c r="V5" s="48"/>
      <c r="W5" s="48" t="s">
        <v>45</v>
      </c>
      <c r="X5" s="48"/>
      <c r="Y5" s="48" t="s">
        <v>44</v>
      </c>
      <c r="Z5" s="48"/>
      <c r="AA5" s="48" t="s">
        <v>45</v>
      </c>
      <c r="AB5" s="48"/>
    </row>
    <row r="6" spans="1:28" s="6" customFormat="1">
      <c r="A6" s="56"/>
      <c r="B6" s="56"/>
      <c r="C6" s="20" t="s">
        <v>5</v>
      </c>
      <c r="D6" s="20" t="s">
        <v>6</v>
      </c>
      <c r="E6" s="20" t="s">
        <v>5</v>
      </c>
      <c r="F6" s="20" t="s">
        <v>6</v>
      </c>
      <c r="G6" s="20" t="s">
        <v>5</v>
      </c>
      <c r="H6" s="20" t="s">
        <v>6</v>
      </c>
      <c r="I6" s="20" t="s">
        <v>5</v>
      </c>
      <c r="J6" s="20" t="s">
        <v>6</v>
      </c>
      <c r="K6" s="28"/>
      <c r="L6" s="20" t="s">
        <v>5</v>
      </c>
      <c r="M6" s="20" t="s">
        <v>6</v>
      </c>
      <c r="N6" s="20" t="s">
        <v>5</v>
      </c>
      <c r="O6" s="20" t="s">
        <v>6</v>
      </c>
      <c r="P6" s="20" t="s">
        <v>5</v>
      </c>
      <c r="Q6" s="20" t="s">
        <v>6</v>
      </c>
      <c r="R6" s="20" t="s">
        <v>5</v>
      </c>
      <c r="S6" s="20" t="s">
        <v>6</v>
      </c>
      <c r="T6" s="28"/>
      <c r="U6" s="20" t="s">
        <v>5</v>
      </c>
      <c r="V6" s="20" t="s">
        <v>6</v>
      </c>
      <c r="W6" s="20" t="s">
        <v>5</v>
      </c>
      <c r="X6" s="20" t="s">
        <v>6</v>
      </c>
      <c r="Y6" s="20" t="s">
        <v>5</v>
      </c>
      <c r="Z6" s="20" t="s">
        <v>6</v>
      </c>
      <c r="AA6" s="20" t="s">
        <v>5</v>
      </c>
      <c r="AB6" s="20" t="s">
        <v>6</v>
      </c>
    </row>
    <row r="7" spans="1:28" s="6" customFormat="1">
      <c r="A7" s="57"/>
      <c r="B7" s="57"/>
      <c r="C7" s="50" t="s">
        <v>8</v>
      </c>
      <c r="D7" s="51"/>
      <c r="E7" s="51"/>
      <c r="F7" s="51"/>
      <c r="G7" s="51"/>
      <c r="H7" s="51"/>
      <c r="I7" s="51"/>
      <c r="J7" s="52"/>
      <c r="K7" s="28"/>
      <c r="L7" s="33"/>
      <c r="M7" s="33"/>
      <c r="N7" s="33"/>
      <c r="O7" s="33"/>
      <c r="P7" s="33"/>
      <c r="Q7" s="33"/>
      <c r="R7" s="33"/>
      <c r="S7" s="33"/>
      <c r="T7" s="28"/>
      <c r="U7" s="33"/>
      <c r="V7" s="33"/>
      <c r="W7" s="33"/>
      <c r="X7" s="33"/>
      <c r="Y7" s="33"/>
      <c r="Z7" s="33"/>
      <c r="AA7" s="33"/>
      <c r="AB7" s="33"/>
    </row>
    <row r="8" spans="1:28" s="6" customFormat="1">
      <c r="A8" s="22" t="s">
        <v>1</v>
      </c>
      <c r="B8" s="34" t="s">
        <v>53</v>
      </c>
      <c r="C8" s="24">
        <v>106.45</v>
      </c>
      <c r="D8" s="17">
        <f>C8*1.18</f>
        <v>125.61099999999999</v>
      </c>
      <c r="E8" s="24">
        <v>122.41</v>
      </c>
      <c r="F8" s="17">
        <f>E8*1.18</f>
        <v>144.44379999999998</v>
      </c>
      <c r="G8" s="17">
        <f>H8/1.18</f>
        <v>71.186440677966104</v>
      </c>
      <c r="H8" s="24">
        <v>84</v>
      </c>
      <c r="I8" s="17">
        <f>J8/1.18</f>
        <v>75.423728813559322</v>
      </c>
      <c r="J8" s="24">
        <v>89</v>
      </c>
      <c r="K8" s="28"/>
      <c r="L8" s="24">
        <v>122.41</v>
      </c>
      <c r="M8" s="17">
        <f>L8*1.18</f>
        <v>144.44379999999998</v>
      </c>
      <c r="N8" s="24">
        <v>137.09</v>
      </c>
      <c r="O8" s="17">
        <f>N8*1.18</f>
        <v>161.7662</v>
      </c>
      <c r="P8" s="17">
        <f>Q8/1.18</f>
        <v>75.423728813559322</v>
      </c>
      <c r="Q8" s="24">
        <v>89</v>
      </c>
      <c r="R8" s="17">
        <f t="shared" ref="R8:R16" si="0">S8/1.18</f>
        <v>78.618644067796609</v>
      </c>
      <c r="S8" s="24">
        <v>92.77</v>
      </c>
      <c r="T8" s="28"/>
      <c r="U8" s="24">
        <v>137.09</v>
      </c>
      <c r="V8" s="17">
        <f>U8*1.18</f>
        <v>161.7662</v>
      </c>
      <c r="W8" s="24">
        <v>153.55000000000001</v>
      </c>
      <c r="X8" s="17">
        <f>W8*1.18</f>
        <v>181.18899999999999</v>
      </c>
      <c r="Y8" s="17">
        <f>Z8/1.18</f>
        <v>78.618644067796609</v>
      </c>
      <c r="Z8" s="24">
        <v>92.77</v>
      </c>
      <c r="AA8" s="17">
        <f t="shared" ref="AA8" si="1">AB8/1.18</f>
        <v>82.584745762711876</v>
      </c>
      <c r="AB8" s="24">
        <v>97.45</v>
      </c>
    </row>
    <row r="9" spans="1:28" s="6" customFormat="1">
      <c r="A9" s="45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28"/>
      <c r="L9" s="33"/>
      <c r="M9" s="33"/>
      <c r="N9" s="33"/>
      <c r="O9" s="33"/>
      <c r="P9" s="33"/>
      <c r="Q9" s="33"/>
      <c r="R9" s="33"/>
      <c r="S9" s="33"/>
      <c r="T9" s="28"/>
      <c r="U9" s="33"/>
      <c r="V9" s="33"/>
      <c r="W9" s="33"/>
      <c r="X9" s="33"/>
      <c r="Y9" s="33"/>
      <c r="Z9" s="33"/>
      <c r="AA9" s="33"/>
      <c r="AB9" s="33"/>
    </row>
    <row r="10" spans="1:28" s="6" customFormat="1">
      <c r="A10" s="22" t="s">
        <v>10</v>
      </c>
      <c r="B10" s="49" t="s">
        <v>66</v>
      </c>
      <c r="C10" s="24">
        <v>19.09</v>
      </c>
      <c r="D10" s="17">
        <f>C10*1.18</f>
        <v>22.526199999999999</v>
      </c>
      <c r="E10" s="24">
        <v>19.82</v>
      </c>
      <c r="F10" s="17">
        <f>E10*1.18</f>
        <v>23.387599999999999</v>
      </c>
      <c r="G10" s="17">
        <f>H10/1.18</f>
        <v>19.093220338983052</v>
      </c>
      <c r="H10" s="24">
        <v>22.53</v>
      </c>
      <c r="I10" s="17">
        <f>J10/1.18</f>
        <v>19.822033898305087</v>
      </c>
      <c r="J10" s="24">
        <v>23.39</v>
      </c>
      <c r="K10" s="28"/>
      <c r="L10" s="24">
        <v>19.82</v>
      </c>
      <c r="M10" s="17">
        <f>L10*1.18</f>
        <v>23.387599999999999</v>
      </c>
      <c r="N10" s="24">
        <v>21.12</v>
      </c>
      <c r="O10" s="17">
        <f>N10*1.18</f>
        <v>24.921600000000002</v>
      </c>
      <c r="P10" s="17">
        <f>Q10/1.18</f>
        <v>19.822033898305087</v>
      </c>
      <c r="Q10" s="24">
        <v>23.39</v>
      </c>
      <c r="R10" s="17">
        <f t="shared" si="0"/>
        <v>21.118644067796613</v>
      </c>
      <c r="S10" s="24">
        <v>24.92</v>
      </c>
      <c r="T10" s="28"/>
      <c r="U10" s="24">
        <v>21.12</v>
      </c>
      <c r="V10" s="17">
        <f>U10*1.18</f>
        <v>24.921600000000002</v>
      </c>
      <c r="W10" s="24">
        <v>22.24</v>
      </c>
      <c r="X10" s="17">
        <f>W10*1.18</f>
        <v>26.243199999999998</v>
      </c>
      <c r="Y10" s="17">
        <f>Z10/1.18</f>
        <v>21.118644067796613</v>
      </c>
      <c r="Z10" s="24">
        <v>24.92</v>
      </c>
      <c r="AA10" s="17">
        <f t="shared" ref="AA10:AA11" si="2">AB10/1.18</f>
        <v>22.237288135593221</v>
      </c>
      <c r="AB10" s="24">
        <v>26.24</v>
      </c>
    </row>
    <row r="11" spans="1:28" s="6" customFormat="1">
      <c r="A11" s="22" t="s">
        <v>11</v>
      </c>
      <c r="B11" s="49"/>
      <c r="C11" s="29">
        <f>C10</f>
        <v>19.09</v>
      </c>
      <c r="D11" s="17">
        <f>C11*1.18</f>
        <v>22.526199999999999</v>
      </c>
      <c r="E11" s="29">
        <f>E10</f>
        <v>19.82</v>
      </c>
      <c r="F11" s="17">
        <f>E11*1.18</f>
        <v>23.387599999999999</v>
      </c>
      <c r="G11" s="17">
        <f>H11/1.18</f>
        <v>19.093220338983052</v>
      </c>
      <c r="H11" s="24">
        <v>22.53</v>
      </c>
      <c r="I11" s="17">
        <f>J11/1.18</f>
        <v>20.322033898305087</v>
      </c>
      <c r="J11" s="24">
        <v>23.98</v>
      </c>
      <c r="K11" s="28"/>
      <c r="L11" s="29">
        <f>L10</f>
        <v>19.82</v>
      </c>
      <c r="M11" s="17">
        <f>L11*1.18</f>
        <v>23.387599999999999</v>
      </c>
      <c r="N11" s="29">
        <f>N10</f>
        <v>21.12</v>
      </c>
      <c r="O11" s="17">
        <f>N11*1.18</f>
        <v>24.921600000000002</v>
      </c>
      <c r="P11" s="17">
        <f>Q11/1.18</f>
        <v>20.322033898305087</v>
      </c>
      <c r="Q11" s="24">
        <v>23.98</v>
      </c>
      <c r="R11" s="17">
        <f t="shared" si="0"/>
        <v>21.652542372881356</v>
      </c>
      <c r="S11" s="24">
        <v>25.55</v>
      </c>
      <c r="T11" s="28"/>
      <c r="U11" s="29">
        <f>U10</f>
        <v>21.12</v>
      </c>
      <c r="V11" s="17">
        <f>U11*1.18</f>
        <v>24.921600000000002</v>
      </c>
      <c r="W11" s="29">
        <f>W10</f>
        <v>22.24</v>
      </c>
      <c r="X11" s="17">
        <f>W11*1.18</f>
        <v>26.243199999999998</v>
      </c>
      <c r="Y11" s="17">
        <f>Z11/1.18</f>
        <v>21.652542372881356</v>
      </c>
      <c r="Z11" s="24">
        <v>25.55</v>
      </c>
      <c r="AA11" s="17">
        <f t="shared" si="2"/>
        <v>22.8135593220339</v>
      </c>
      <c r="AB11" s="24">
        <v>26.92</v>
      </c>
    </row>
    <row r="12" spans="1:28" s="6" customFormat="1">
      <c r="A12" s="45" t="s">
        <v>12</v>
      </c>
      <c r="B12" s="45"/>
      <c r="C12" s="45"/>
      <c r="D12" s="45"/>
      <c r="E12" s="45"/>
      <c r="F12" s="45"/>
      <c r="G12" s="45"/>
      <c r="H12" s="45"/>
      <c r="I12" s="45"/>
      <c r="J12" s="45"/>
      <c r="K12" s="28"/>
      <c r="L12" s="33"/>
      <c r="M12" s="33"/>
      <c r="N12" s="33"/>
      <c r="O12" s="33"/>
      <c r="P12" s="33"/>
      <c r="Q12" s="33"/>
      <c r="R12" s="33"/>
      <c r="S12" s="33"/>
      <c r="T12" s="28"/>
      <c r="U12" s="33"/>
      <c r="V12" s="33"/>
      <c r="W12" s="33"/>
      <c r="X12" s="33"/>
      <c r="Y12" s="33"/>
      <c r="Z12" s="33"/>
      <c r="AA12" s="33"/>
      <c r="AB12" s="33"/>
    </row>
    <row r="13" spans="1:28" s="6" customFormat="1" ht="12.75" customHeight="1">
      <c r="A13" s="22" t="s">
        <v>16</v>
      </c>
      <c r="B13" s="49" t="s">
        <v>42</v>
      </c>
      <c r="C13" s="24">
        <v>124.7</v>
      </c>
      <c r="D13" s="17">
        <f t="shared" ref="D13:D14" si="3">C13*1.18</f>
        <v>147.14599999999999</v>
      </c>
      <c r="E13" s="24">
        <v>132.76</v>
      </c>
      <c r="F13" s="17">
        <f t="shared" ref="F13:F14" si="4">E13*1.18</f>
        <v>156.65679999999998</v>
      </c>
      <c r="G13" s="17">
        <f>H13/1.18</f>
        <v>80.508474576271198</v>
      </c>
      <c r="H13" s="24">
        <v>95</v>
      </c>
      <c r="I13" s="17">
        <f>J13/1.18</f>
        <v>80.508474576271198</v>
      </c>
      <c r="J13" s="24">
        <v>95</v>
      </c>
      <c r="K13" s="28"/>
      <c r="L13" s="24">
        <v>132.76</v>
      </c>
      <c r="M13" s="17">
        <f t="shared" ref="M13:M14" si="5">L13*1.18</f>
        <v>156.65679999999998</v>
      </c>
      <c r="N13" s="24">
        <v>140.08000000000001</v>
      </c>
      <c r="O13" s="17">
        <f t="shared" ref="O13:O14" si="6">N13*1.18</f>
        <v>165.2944</v>
      </c>
      <c r="P13" s="17">
        <f>Q13/1.18</f>
        <v>80.508474576271198</v>
      </c>
      <c r="Q13" s="24">
        <v>95</v>
      </c>
      <c r="R13" s="17">
        <f t="shared" si="0"/>
        <v>85.33898305084746</v>
      </c>
      <c r="S13" s="24">
        <v>100.7</v>
      </c>
      <c r="T13" s="28"/>
      <c r="U13" s="24">
        <v>140.08000000000001</v>
      </c>
      <c r="V13" s="17">
        <f t="shared" ref="V13:V14" si="7">U13*1.18</f>
        <v>165.2944</v>
      </c>
      <c r="W13" s="24">
        <v>150.5</v>
      </c>
      <c r="X13" s="17">
        <f t="shared" ref="X13:X14" si="8">W13*1.18</f>
        <v>177.59</v>
      </c>
      <c r="Y13" s="17">
        <f>Z13/1.18</f>
        <v>85.33898305084746</v>
      </c>
      <c r="Z13" s="24">
        <v>100.7</v>
      </c>
      <c r="AA13" s="17">
        <f t="shared" ref="AA13:AA14" si="9">AB13/1.18</f>
        <v>90.457627118644069</v>
      </c>
      <c r="AB13" s="24">
        <v>106.74</v>
      </c>
    </row>
    <row r="14" spans="1:28" s="6" customFormat="1">
      <c r="A14" s="22" t="s">
        <v>14</v>
      </c>
      <c r="B14" s="49"/>
      <c r="C14" s="24">
        <v>154.38</v>
      </c>
      <c r="D14" s="17">
        <f t="shared" si="3"/>
        <v>182.16839999999999</v>
      </c>
      <c r="E14" s="24">
        <v>156.08000000000001</v>
      </c>
      <c r="F14" s="17">
        <f t="shared" si="4"/>
        <v>184.17439999999999</v>
      </c>
      <c r="G14" s="17">
        <f>H14/1.18</f>
        <v>82.203389830508485</v>
      </c>
      <c r="H14" s="24">
        <v>97</v>
      </c>
      <c r="I14" s="17">
        <f>J14/1.18</f>
        <v>82.203389830508485</v>
      </c>
      <c r="J14" s="24">
        <v>97</v>
      </c>
      <c r="K14" s="28"/>
      <c r="L14" s="24">
        <v>156.08000000000001</v>
      </c>
      <c r="M14" s="17">
        <f t="shared" si="5"/>
        <v>184.17439999999999</v>
      </c>
      <c r="N14" s="24">
        <v>160.38</v>
      </c>
      <c r="O14" s="17">
        <f t="shared" si="6"/>
        <v>189.24839999999998</v>
      </c>
      <c r="P14" s="17">
        <f>Q14/1.18</f>
        <v>82.203389830508485</v>
      </c>
      <c r="Q14" s="24">
        <v>97</v>
      </c>
      <c r="R14" s="17">
        <f t="shared" si="0"/>
        <v>87.135593220338976</v>
      </c>
      <c r="S14" s="24">
        <v>102.82</v>
      </c>
      <c r="T14" s="28"/>
      <c r="U14" s="24">
        <v>160.38</v>
      </c>
      <c r="V14" s="17">
        <f t="shared" si="7"/>
        <v>189.24839999999998</v>
      </c>
      <c r="W14" s="24">
        <v>166.38</v>
      </c>
      <c r="X14" s="17">
        <f t="shared" si="8"/>
        <v>196.32839999999999</v>
      </c>
      <c r="Y14" s="17">
        <f>Z14/1.18</f>
        <v>87.135593220338976</v>
      </c>
      <c r="Z14" s="24">
        <v>102.82</v>
      </c>
      <c r="AA14" s="17">
        <f t="shared" si="9"/>
        <v>92.372881355932208</v>
      </c>
      <c r="AB14" s="24">
        <v>109</v>
      </c>
    </row>
    <row r="15" spans="1:28" s="6" customFormat="1">
      <c r="A15" s="45" t="s">
        <v>13</v>
      </c>
      <c r="B15" s="45"/>
      <c r="C15" s="45"/>
      <c r="D15" s="45"/>
      <c r="E15" s="45"/>
      <c r="F15" s="45"/>
      <c r="G15" s="45"/>
      <c r="H15" s="45"/>
      <c r="I15" s="45"/>
      <c r="J15" s="45"/>
      <c r="K15" s="28"/>
      <c r="L15" s="33"/>
      <c r="M15" s="33"/>
      <c r="N15" s="33"/>
      <c r="O15" s="33"/>
      <c r="P15" s="33"/>
      <c r="Q15" s="33"/>
      <c r="R15" s="33"/>
      <c r="S15" s="33"/>
      <c r="T15" s="28"/>
      <c r="U15" s="33"/>
      <c r="V15" s="33"/>
      <c r="W15" s="33"/>
      <c r="X15" s="33"/>
      <c r="Y15" s="33"/>
      <c r="Z15" s="33"/>
      <c r="AA15" s="33"/>
      <c r="AB15" s="33"/>
    </row>
    <row r="16" spans="1:28" s="6" customFormat="1" ht="25.5">
      <c r="A16" s="22" t="s">
        <v>17</v>
      </c>
      <c r="B16" s="25" t="s">
        <v>67</v>
      </c>
      <c r="C16" s="24">
        <v>199.33</v>
      </c>
      <c r="D16" s="17">
        <f>C16*1.18</f>
        <v>235.20940000000002</v>
      </c>
      <c r="E16" s="24">
        <v>210.26</v>
      </c>
      <c r="F16" s="17">
        <f>E16*1.18</f>
        <v>248.10679999999996</v>
      </c>
      <c r="G16" s="17">
        <f>H16/1.18</f>
        <v>40.000000000000007</v>
      </c>
      <c r="H16" s="24">
        <v>47.2</v>
      </c>
      <c r="I16" s="17">
        <f>J16/1.18</f>
        <v>42.000000000000007</v>
      </c>
      <c r="J16" s="24">
        <v>49.56</v>
      </c>
      <c r="K16" s="28"/>
      <c r="L16" s="24">
        <v>210.26</v>
      </c>
      <c r="M16" s="17">
        <f>L16*1.18</f>
        <v>248.10679999999996</v>
      </c>
      <c r="N16" s="24">
        <v>218.51</v>
      </c>
      <c r="O16" s="17">
        <f>N16*1.18</f>
        <v>257.84179999999998</v>
      </c>
      <c r="P16" s="17">
        <f>Q16/1.18</f>
        <v>42.000000000000007</v>
      </c>
      <c r="Q16" s="24">
        <v>49.56</v>
      </c>
      <c r="R16" s="17">
        <f t="shared" si="0"/>
        <v>44.728813559322035</v>
      </c>
      <c r="S16" s="24">
        <v>52.78</v>
      </c>
      <c r="T16" s="28"/>
      <c r="U16" s="24">
        <v>218.51</v>
      </c>
      <c r="V16" s="17">
        <f>U16*1.18</f>
        <v>257.84179999999998</v>
      </c>
      <c r="W16" s="24">
        <v>229.84</v>
      </c>
      <c r="X16" s="17">
        <f>W16*1.18</f>
        <v>271.21119999999996</v>
      </c>
      <c r="Y16" s="17">
        <f>Z16/1.18</f>
        <v>44.728813559322035</v>
      </c>
      <c r="Z16" s="24">
        <v>52.78</v>
      </c>
      <c r="AA16" s="17">
        <f t="shared" ref="AA16" si="10">AB16/1.18</f>
        <v>47.406779661016948</v>
      </c>
      <c r="AB16" s="24">
        <v>55.94</v>
      </c>
    </row>
  </sheetData>
  <mergeCells count="30">
    <mergeCell ref="A1:J1"/>
    <mergeCell ref="C3:F3"/>
    <mergeCell ref="G3:J3"/>
    <mergeCell ref="L3:O3"/>
    <mergeCell ref="C5:D5"/>
    <mergeCell ref="E5:F5"/>
    <mergeCell ref="G5:H5"/>
    <mergeCell ref="I5:J5"/>
    <mergeCell ref="P3:S3"/>
    <mergeCell ref="U3:X3"/>
    <mergeCell ref="Y3:AB3"/>
    <mergeCell ref="C4:J4"/>
    <mergeCell ref="L4:S4"/>
    <mergeCell ref="U4:AB4"/>
    <mergeCell ref="Y5:Z5"/>
    <mergeCell ref="AA5:AB5"/>
    <mergeCell ref="A9:J9"/>
    <mergeCell ref="B10:B11"/>
    <mergeCell ref="A12:J12"/>
    <mergeCell ref="L5:M5"/>
    <mergeCell ref="N5:O5"/>
    <mergeCell ref="P5:Q5"/>
    <mergeCell ref="R5:S5"/>
    <mergeCell ref="U5:V5"/>
    <mergeCell ref="W5:X5"/>
    <mergeCell ref="B13:B14"/>
    <mergeCell ref="A15:J15"/>
    <mergeCell ref="A3:A7"/>
    <mergeCell ref="B3:B7"/>
    <mergeCell ref="C7:J7"/>
  </mergeCells>
  <pageMargins left="0.24" right="0.23" top="0.27559055118110237" bottom="0.74803149606299213" header="0.31496062992125984" footer="0.31496062992125984"/>
  <pageSetup paperSize="9" scale="4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view="pageBreakPreview" zoomScale="90" zoomScaleNormal="100" zoomScaleSheetLayoutView="90" workbookViewId="0">
      <pane xSplit="3" ySplit="7" topLeftCell="N8" activePane="bottomRight" state="frozen"/>
      <selection pane="topRight" activeCell="D1" sqref="D1"/>
      <selection pane="bottomLeft" activeCell="A8" sqref="A8"/>
      <selection pane="bottomRight" activeCell="Z22" sqref="Z22:AC22"/>
    </sheetView>
  </sheetViews>
  <sheetFormatPr defaultRowHeight="12.75"/>
  <cols>
    <col min="1" max="1" width="26" style="1" customWidth="1"/>
    <col min="2" max="2" width="24.42578125" style="1" hidden="1" customWidth="1"/>
    <col min="3" max="3" width="24.42578125" style="1" customWidth="1"/>
    <col min="4" max="11" width="11.7109375" style="1" customWidth="1"/>
    <col min="12" max="12" width="2.5703125" style="32" customWidth="1"/>
    <col min="13" max="20" width="11.7109375" style="1" customWidth="1"/>
    <col min="21" max="21" width="2.5703125" style="32" customWidth="1"/>
    <col min="22" max="29" width="11.7109375" style="1" customWidth="1"/>
    <col min="30" max="30" width="11.7109375" style="1" bestFit="1" customWidth="1"/>
    <col min="31" max="16384" width="9.140625" style="1"/>
  </cols>
  <sheetData>
    <row r="1" spans="1:29" s="41" customFormat="1" ht="30.7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9"/>
      <c r="M1" s="39"/>
      <c r="N1" s="39"/>
      <c r="O1" s="39"/>
      <c r="P1" s="39"/>
      <c r="Q1" s="39"/>
      <c r="R1" s="39"/>
      <c r="S1" s="39"/>
      <c r="T1" s="39"/>
      <c r="U1" s="40"/>
      <c r="V1" s="39"/>
      <c r="W1" s="39"/>
      <c r="X1" s="39"/>
      <c r="Y1" s="39"/>
      <c r="Z1" s="39"/>
      <c r="AA1" s="39"/>
      <c r="AB1" s="39"/>
      <c r="AC1" s="39"/>
    </row>
    <row r="2" spans="1:29" s="41" customFormat="1" ht="15">
      <c r="K2" s="42" t="s">
        <v>7</v>
      </c>
      <c r="L2" s="43"/>
      <c r="T2" s="42" t="s">
        <v>7</v>
      </c>
      <c r="U2" s="43"/>
      <c r="AC2" s="42" t="s">
        <v>7</v>
      </c>
    </row>
    <row r="3" spans="1:29" s="6" customFormat="1" ht="37.5" customHeight="1">
      <c r="A3" s="55" t="s">
        <v>0</v>
      </c>
      <c r="B3" s="55" t="s">
        <v>2</v>
      </c>
      <c r="C3" s="60" t="s">
        <v>22</v>
      </c>
      <c r="D3" s="48" t="s">
        <v>3</v>
      </c>
      <c r="E3" s="48"/>
      <c r="F3" s="48"/>
      <c r="G3" s="48"/>
      <c r="H3" s="48" t="s">
        <v>4</v>
      </c>
      <c r="I3" s="48"/>
      <c r="J3" s="48"/>
      <c r="K3" s="48"/>
      <c r="L3" s="28"/>
      <c r="M3" s="48" t="s">
        <v>3</v>
      </c>
      <c r="N3" s="48"/>
      <c r="O3" s="48"/>
      <c r="P3" s="48"/>
      <c r="Q3" s="48" t="s">
        <v>4</v>
      </c>
      <c r="R3" s="48"/>
      <c r="S3" s="48"/>
      <c r="T3" s="48"/>
      <c r="U3" s="28"/>
      <c r="V3" s="48" t="s">
        <v>3</v>
      </c>
      <c r="W3" s="48"/>
      <c r="X3" s="48"/>
      <c r="Y3" s="48"/>
      <c r="Z3" s="48" t="s">
        <v>4</v>
      </c>
      <c r="AA3" s="48"/>
      <c r="AB3" s="48"/>
      <c r="AC3" s="48"/>
    </row>
    <row r="4" spans="1:29" s="6" customFormat="1" ht="12.75" customHeight="1">
      <c r="A4" s="56"/>
      <c r="B4" s="56"/>
      <c r="C4" s="61"/>
      <c r="D4" s="46" t="s">
        <v>43</v>
      </c>
      <c r="E4" s="46"/>
      <c r="F4" s="46"/>
      <c r="G4" s="46"/>
      <c r="H4" s="46"/>
      <c r="I4" s="46"/>
      <c r="J4" s="46"/>
      <c r="K4" s="46"/>
      <c r="L4" s="28"/>
      <c r="M4" s="47" t="s">
        <v>46</v>
      </c>
      <c r="N4" s="47"/>
      <c r="O4" s="47"/>
      <c r="P4" s="47"/>
      <c r="Q4" s="47"/>
      <c r="R4" s="47"/>
      <c r="S4" s="47"/>
      <c r="T4" s="47"/>
      <c r="U4" s="28"/>
      <c r="V4" s="53" t="s">
        <v>47</v>
      </c>
      <c r="W4" s="53"/>
      <c r="X4" s="53"/>
      <c r="Y4" s="53"/>
      <c r="Z4" s="53"/>
      <c r="AA4" s="53"/>
      <c r="AB4" s="53"/>
      <c r="AC4" s="53"/>
    </row>
    <row r="5" spans="1:29" s="6" customFormat="1" ht="12.75" customHeight="1">
      <c r="A5" s="56"/>
      <c r="B5" s="56"/>
      <c r="C5" s="61"/>
      <c r="D5" s="48" t="s">
        <v>44</v>
      </c>
      <c r="E5" s="48"/>
      <c r="F5" s="48" t="s">
        <v>45</v>
      </c>
      <c r="G5" s="48"/>
      <c r="H5" s="48" t="s">
        <v>44</v>
      </c>
      <c r="I5" s="48"/>
      <c r="J5" s="48" t="s">
        <v>45</v>
      </c>
      <c r="K5" s="48"/>
      <c r="L5" s="28"/>
      <c r="M5" s="48" t="s">
        <v>44</v>
      </c>
      <c r="N5" s="48"/>
      <c r="O5" s="48" t="s">
        <v>45</v>
      </c>
      <c r="P5" s="48"/>
      <c r="Q5" s="48" t="s">
        <v>44</v>
      </c>
      <c r="R5" s="48"/>
      <c r="S5" s="48" t="s">
        <v>45</v>
      </c>
      <c r="T5" s="48"/>
      <c r="U5" s="28"/>
      <c r="V5" s="48" t="s">
        <v>44</v>
      </c>
      <c r="W5" s="48"/>
      <c r="X5" s="48" t="s">
        <v>45</v>
      </c>
      <c r="Y5" s="48"/>
      <c r="Z5" s="48" t="s">
        <v>44</v>
      </c>
      <c r="AA5" s="48"/>
      <c r="AB5" s="48" t="s">
        <v>45</v>
      </c>
      <c r="AC5" s="48"/>
    </row>
    <row r="6" spans="1:29" s="6" customFormat="1">
      <c r="A6" s="56"/>
      <c r="B6" s="56"/>
      <c r="C6" s="61"/>
      <c r="D6" s="20" t="s">
        <v>5</v>
      </c>
      <c r="E6" s="20" t="s">
        <v>6</v>
      </c>
      <c r="F6" s="20" t="s">
        <v>5</v>
      </c>
      <c r="G6" s="20" t="s">
        <v>6</v>
      </c>
      <c r="H6" s="20" t="s">
        <v>5</v>
      </c>
      <c r="I6" s="20" t="s">
        <v>6</v>
      </c>
      <c r="J6" s="20" t="s">
        <v>5</v>
      </c>
      <c r="K6" s="20" t="s">
        <v>6</v>
      </c>
      <c r="L6" s="28"/>
      <c r="M6" s="20" t="s">
        <v>5</v>
      </c>
      <c r="N6" s="20" t="s">
        <v>6</v>
      </c>
      <c r="O6" s="20" t="s">
        <v>5</v>
      </c>
      <c r="P6" s="20" t="s">
        <v>6</v>
      </c>
      <c r="Q6" s="20" t="s">
        <v>5</v>
      </c>
      <c r="R6" s="20" t="s">
        <v>6</v>
      </c>
      <c r="S6" s="20" t="s">
        <v>5</v>
      </c>
      <c r="T6" s="20" t="s">
        <v>6</v>
      </c>
      <c r="U6" s="28"/>
      <c r="V6" s="20" t="s">
        <v>5</v>
      </c>
      <c r="W6" s="20" t="s">
        <v>6</v>
      </c>
      <c r="X6" s="20" t="s">
        <v>5</v>
      </c>
      <c r="Y6" s="20" t="s">
        <v>6</v>
      </c>
      <c r="Z6" s="20" t="s">
        <v>5</v>
      </c>
      <c r="AA6" s="20" t="s">
        <v>6</v>
      </c>
      <c r="AB6" s="20" t="s">
        <v>5</v>
      </c>
      <c r="AC6" s="20" t="s">
        <v>6</v>
      </c>
    </row>
    <row r="7" spans="1:29" s="6" customFormat="1">
      <c r="A7" s="57"/>
      <c r="B7" s="57"/>
      <c r="C7" s="62"/>
      <c r="D7" s="50" t="s">
        <v>8</v>
      </c>
      <c r="E7" s="51"/>
      <c r="F7" s="51"/>
      <c r="G7" s="51"/>
      <c r="H7" s="51"/>
      <c r="I7" s="51"/>
      <c r="J7" s="51"/>
      <c r="K7" s="52"/>
      <c r="L7" s="28"/>
      <c r="M7" s="50" t="s">
        <v>8</v>
      </c>
      <c r="N7" s="51"/>
      <c r="O7" s="51"/>
      <c r="P7" s="51"/>
      <c r="Q7" s="51"/>
      <c r="R7" s="51"/>
      <c r="S7" s="51"/>
      <c r="T7" s="52"/>
      <c r="U7" s="28"/>
      <c r="V7" s="50" t="s">
        <v>8</v>
      </c>
      <c r="W7" s="51"/>
      <c r="X7" s="51"/>
      <c r="Y7" s="51"/>
      <c r="Z7" s="51"/>
      <c r="AA7" s="51"/>
      <c r="AB7" s="51"/>
      <c r="AC7" s="52"/>
    </row>
    <row r="8" spans="1:29" s="6" customFormat="1">
      <c r="A8" s="58" t="s">
        <v>1</v>
      </c>
      <c r="B8" s="22"/>
      <c r="C8" s="35" t="s">
        <v>50</v>
      </c>
      <c r="D8" s="24">
        <v>11014</v>
      </c>
      <c r="E8" s="17">
        <f>D8*1.18</f>
        <v>12996.519999999999</v>
      </c>
      <c r="F8" s="24">
        <v>11573.65</v>
      </c>
      <c r="G8" s="17">
        <f>F8*1.18</f>
        <v>13656.906999999999</v>
      </c>
      <c r="H8" s="17">
        <f>I8/1.18</f>
        <v>1580.5084745762713</v>
      </c>
      <c r="I8" s="24">
        <v>1865</v>
      </c>
      <c r="J8" s="17">
        <f>K8/1.18</f>
        <v>1661.0169491525426</v>
      </c>
      <c r="K8" s="24">
        <v>1960</v>
      </c>
      <c r="L8" s="28"/>
      <c r="M8" s="24">
        <v>11573.65</v>
      </c>
      <c r="N8" s="17">
        <f>M8*1.18</f>
        <v>13656.906999999999</v>
      </c>
      <c r="O8" s="24">
        <v>11847.29</v>
      </c>
      <c r="P8" s="17">
        <f>O8*1.18</f>
        <v>13979.8022</v>
      </c>
      <c r="Q8" s="17" t="e">
        <f>R8/1.18</f>
        <v>#VALUE!</v>
      </c>
      <c r="R8" s="24" t="s">
        <v>48</v>
      </c>
      <c r="S8" s="17" t="e">
        <f t="shared" ref="S8:S19" si="0">T8/1.18</f>
        <v>#VALUE!</v>
      </c>
      <c r="T8" s="24" t="s">
        <v>48</v>
      </c>
      <c r="U8" s="28"/>
      <c r="V8" s="24">
        <v>11847.29</v>
      </c>
      <c r="W8" s="17">
        <f>V8*1.18</f>
        <v>13979.8022</v>
      </c>
      <c r="X8" s="24">
        <v>12972.62</v>
      </c>
      <c r="Y8" s="17">
        <f>X8*1.18</f>
        <v>15307.6916</v>
      </c>
      <c r="Z8" s="17" t="e">
        <f>AA8/1.18</f>
        <v>#VALUE!</v>
      </c>
      <c r="AA8" s="24" t="s">
        <v>48</v>
      </c>
      <c r="AB8" s="17" t="e">
        <f t="shared" ref="AB8:AB9" si="1">AC8/1.18</f>
        <v>#VALUE!</v>
      </c>
      <c r="AC8" s="24" t="s">
        <v>48</v>
      </c>
    </row>
    <row r="9" spans="1:29" s="6" customFormat="1">
      <c r="A9" s="59"/>
      <c r="B9" s="34"/>
      <c r="C9" s="35" t="s">
        <v>49</v>
      </c>
      <c r="D9" s="24">
        <v>106.45</v>
      </c>
      <c r="E9" s="17">
        <f t="shared" ref="E9" si="2">D9*1.18</f>
        <v>125.61099999999999</v>
      </c>
      <c r="F9" s="24">
        <v>122.41</v>
      </c>
      <c r="G9" s="17">
        <f t="shared" ref="G9" si="3">F9*1.18</f>
        <v>144.44379999999998</v>
      </c>
      <c r="H9" s="17">
        <f>I9/1.18</f>
        <v>71.186440677966104</v>
      </c>
      <c r="I9" s="24">
        <v>84</v>
      </c>
      <c r="J9" s="17">
        <f>K9/1.18</f>
        <v>75.423728813559322</v>
      </c>
      <c r="K9" s="24">
        <v>89</v>
      </c>
      <c r="L9" s="28"/>
      <c r="M9" s="24">
        <v>122.41</v>
      </c>
      <c r="N9" s="17">
        <f t="shared" ref="N9" si="4">M9*1.18</f>
        <v>144.44379999999998</v>
      </c>
      <c r="O9" s="24">
        <v>137.09</v>
      </c>
      <c r="P9" s="17">
        <f t="shared" ref="P9" si="5">O9*1.18</f>
        <v>161.7662</v>
      </c>
      <c r="Q9" s="17">
        <f>R9/1.18</f>
        <v>75.423728813559322</v>
      </c>
      <c r="R9" s="24">
        <v>89</v>
      </c>
      <c r="S9" s="17">
        <f t="shared" si="0"/>
        <v>78.618644067796609</v>
      </c>
      <c r="T9" s="24">
        <v>92.77</v>
      </c>
      <c r="U9" s="28"/>
      <c r="V9" s="24">
        <v>137.09</v>
      </c>
      <c r="W9" s="17">
        <f t="shared" ref="W9" si="6">V9*1.18</f>
        <v>161.7662</v>
      </c>
      <c r="X9" s="24">
        <v>153.55000000000001</v>
      </c>
      <c r="Y9" s="17">
        <f t="shared" ref="Y9" si="7">X9*1.18</f>
        <v>181.18899999999999</v>
      </c>
      <c r="Z9" s="17">
        <f>AA9/1.18</f>
        <v>78.618644067796609</v>
      </c>
      <c r="AA9" s="24">
        <v>92.77</v>
      </c>
      <c r="AB9" s="17">
        <f t="shared" si="1"/>
        <v>82.584745762711876</v>
      </c>
      <c r="AC9" s="24">
        <v>97.45</v>
      </c>
    </row>
    <row r="10" spans="1:29" s="6" customFormat="1">
      <c r="A10" s="27"/>
      <c r="B10" s="27"/>
      <c r="C10" s="27"/>
      <c r="D10" s="51" t="s">
        <v>9</v>
      </c>
      <c r="E10" s="51"/>
      <c r="F10" s="51"/>
      <c r="G10" s="51"/>
      <c r="H10" s="51"/>
      <c r="I10" s="51"/>
      <c r="J10" s="51"/>
      <c r="K10" s="52"/>
      <c r="L10" s="28"/>
      <c r="M10" s="51" t="s">
        <v>9</v>
      </c>
      <c r="N10" s="51"/>
      <c r="O10" s="51"/>
      <c r="P10" s="51"/>
      <c r="Q10" s="51"/>
      <c r="R10" s="51"/>
      <c r="S10" s="51"/>
      <c r="T10" s="52"/>
      <c r="U10" s="28"/>
      <c r="V10" s="51" t="s">
        <v>9</v>
      </c>
      <c r="W10" s="51"/>
      <c r="X10" s="51"/>
      <c r="Y10" s="51"/>
      <c r="Z10" s="51"/>
      <c r="AA10" s="51"/>
      <c r="AB10" s="51"/>
      <c r="AC10" s="52"/>
    </row>
    <row r="11" spans="1:29" s="6" customFormat="1">
      <c r="A11" s="49" t="s">
        <v>10</v>
      </c>
      <c r="B11" s="25"/>
      <c r="C11" s="26" t="s">
        <v>50</v>
      </c>
      <c r="D11" s="24">
        <v>8623.34</v>
      </c>
      <c r="E11" s="17">
        <f t="shared" ref="E11" si="8">D11*1.18</f>
        <v>10175.5412</v>
      </c>
      <c r="F11" s="24">
        <v>11121.46</v>
      </c>
      <c r="G11" s="17">
        <f t="shared" ref="G11" si="9">F11*1.18</f>
        <v>13123.322799999998</v>
      </c>
      <c r="H11" s="17">
        <f>I11/1.18</f>
        <v>2224.5762711864409</v>
      </c>
      <c r="I11" s="24">
        <v>2625</v>
      </c>
      <c r="J11" s="17">
        <f>K11/1.18</f>
        <v>2512.7118644067796</v>
      </c>
      <c r="K11" s="24">
        <v>2965</v>
      </c>
      <c r="L11" s="28"/>
      <c r="M11" s="24">
        <v>9920</v>
      </c>
      <c r="N11" s="17">
        <f t="shared" ref="N11" si="10">M11*1.18</f>
        <v>11705.599999999999</v>
      </c>
      <c r="O11" s="24">
        <v>10435.799999999999</v>
      </c>
      <c r="P11" s="17">
        <f t="shared" ref="P11" si="11">O11*1.18</f>
        <v>12314.243999999999</v>
      </c>
      <c r="Q11" s="17" t="e">
        <f>R11/1.18</f>
        <v>#VALUE!</v>
      </c>
      <c r="R11" s="24" t="s">
        <v>48</v>
      </c>
      <c r="S11" s="17" t="e">
        <f t="shared" ref="S11" si="12">T11/1.18</f>
        <v>#VALUE!</v>
      </c>
      <c r="T11" s="24" t="s">
        <v>48</v>
      </c>
      <c r="U11" s="28"/>
      <c r="V11" s="24">
        <v>10435.799999999999</v>
      </c>
      <c r="W11" s="17">
        <f t="shared" ref="W11" si="13">V11*1.18</f>
        <v>12314.243999999999</v>
      </c>
      <c r="X11" s="24">
        <v>10935.7</v>
      </c>
      <c r="Y11" s="17">
        <f t="shared" ref="Y11" si="14">X11*1.18</f>
        <v>12904.126</v>
      </c>
      <c r="Z11" s="17" t="e">
        <f>AA11/1.18</f>
        <v>#VALUE!</v>
      </c>
      <c r="AA11" s="24" t="s">
        <v>48</v>
      </c>
      <c r="AB11" s="17" t="e">
        <f t="shared" ref="AB11" si="15">AC11/1.18</f>
        <v>#VALUE!</v>
      </c>
      <c r="AC11" s="24" t="s">
        <v>48</v>
      </c>
    </row>
    <row r="12" spans="1:29" s="6" customFormat="1">
      <c r="A12" s="49"/>
      <c r="B12" s="25"/>
      <c r="C12" s="26" t="s">
        <v>49</v>
      </c>
      <c r="D12" s="24">
        <v>19.09</v>
      </c>
      <c r="E12" s="17">
        <f t="shared" ref="E12:E13" si="16">D12*1.18</f>
        <v>22.526199999999999</v>
      </c>
      <c r="F12" s="24">
        <v>19.82</v>
      </c>
      <c r="G12" s="17">
        <f t="shared" ref="G12:G13" si="17">F12*1.18</f>
        <v>23.387599999999999</v>
      </c>
      <c r="H12" s="17">
        <f>I12/1.18</f>
        <v>19.093220338983052</v>
      </c>
      <c r="I12" s="24">
        <v>22.53</v>
      </c>
      <c r="J12" s="17">
        <f>K12/1.18</f>
        <v>19.822033898305087</v>
      </c>
      <c r="K12" s="24">
        <v>23.39</v>
      </c>
      <c r="L12" s="28"/>
      <c r="M12" s="24">
        <v>19.82</v>
      </c>
      <c r="N12" s="17">
        <f t="shared" ref="N12:N13" si="18">M12*1.18</f>
        <v>23.387599999999999</v>
      </c>
      <c r="O12" s="24">
        <v>21.12</v>
      </c>
      <c r="P12" s="17">
        <f t="shared" ref="P12:P13" si="19">O12*1.18</f>
        <v>24.921600000000002</v>
      </c>
      <c r="Q12" s="17">
        <f>R12/1.18</f>
        <v>19.822033898305087</v>
      </c>
      <c r="R12" s="24">
        <v>23.39</v>
      </c>
      <c r="S12" s="17">
        <f t="shared" ref="S12:S13" si="20">T12/1.18</f>
        <v>21.118644067796613</v>
      </c>
      <c r="T12" s="24">
        <v>24.92</v>
      </c>
      <c r="U12" s="28"/>
      <c r="V12" s="24">
        <v>21.12</v>
      </c>
      <c r="W12" s="17">
        <f t="shared" ref="W12:W13" si="21">V12*1.18</f>
        <v>24.921600000000002</v>
      </c>
      <c r="X12" s="24">
        <v>22.24</v>
      </c>
      <c r="Y12" s="17">
        <f t="shared" ref="Y12:Y13" si="22">X12*1.18</f>
        <v>26.243199999999998</v>
      </c>
      <c r="Z12" s="17">
        <f>AA12/1.18</f>
        <v>21.118644067796613</v>
      </c>
      <c r="AA12" s="24">
        <v>24.92</v>
      </c>
      <c r="AB12" s="17">
        <f t="shared" ref="AB12:AB13" si="23">AC12/1.18</f>
        <v>22.237288135593221</v>
      </c>
      <c r="AC12" s="24">
        <v>26.24</v>
      </c>
    </row>
    <row r="13" spans="1:29" s="6" customFormat="1">
      <c r="A13" s="49" t="s">
        <v>11</v>
      </c>
      <c r="B13" s="25"/>
      <c r="C13" s="26" t="s">
        <v>50</v>
      </c>
      <c r="D13" s="29">
        <f>D11</f>
        <v>8623.34</v>
      </c>
      <c r="E13" s="17">
        <f t="shared" si="16"/>
        <v>10175.5412</v>
      </c>
      <c r="F13" s="29">
        <f>F11</f>
        <v>11121.46</v>
      </c>
      <c r="G13" s="17">
        <f t="shared" si="17"/>
        <v>13123.322799999998</v>
      </c>
      <c r="H13" s="17">
        <f>I13/1.18</f>
        <v>2313.5593220338983</v>
      </c>
      <c r="I13" s="24">
        <v>2730</v>
      </c>
      <c r="J13" s="17">
        <f>K13/1.18</f>
        <v>2444.9152542372881</v>
      </c>
      <c r="K13" s="24">
        <v>2885</v>
      </c>
      <c r="L13" s="28"/>
      <c r="M13" s="29">
        <f>M11</f>
        <v>9920</v>
      </c>
      <c r="N13" s="17">
        <f t="shared" si="18"/>
        <v>11705.599999999999</v>
      </c>
      <c r="O13" s="29">
        <f>O11</f>
        <v>10435.799999999999</v>
      </c>
      <c r="P13" s="17">
        <f t="shared" si="19"/>
        <v>12314.243999999999</v>
      </c>
      <c r="Q13" s="17" t="e">
        <f>R13/1.18</f>
        <v>#VALUE!</v>
      </c>
      <c r="R13" s="24" t="s">
        <v>48</v>
      </c>
      <c r="S13" s="17" t="e">
        <f t="shared" si="20"/>
        <v>#VALUE!</v>
      </c>
      <c r="T13" s="24" t="s">
        <v>48</v>
      </c>
      <c r="U13" s="28"/>
      <c r="V13" s="29">
        <f>V11</f>
        <v>10435.799999999999</v>
      </c>
      <c r="W13" s="17">
        <f t="shared" si="21"/>
        <v>12314.243999999999</v>
      </c>
      <c r="X13" s="29">
        <f>X11</f>
        <v>10935.7</v>
      </c>
      <c r="Y13" s="17">
        <f t="shared" si="22"/>
        <v>12904.126</v>
      </c>
      <c r="Z13" s="17" t="e">
        <f>AA13/1.18</f>
        <v>#VALUE!</v>
      </c>
      <c r="AA13" s="24" t="s">
        <v>48</v>
      </c>
      <c r="AB13" s="17" t="e">
        <f t="shared" si="23"/>
        <v>#VALUE!</v>
      </c>
      <c r="AC13" s="24" t="s">
        <v>48</v>
      </c>
    </row>
    <row r="14" spans="1:29" s="6" customFormat="1">
      <c r="A14" s="49"/>
      <c r="B14" s="25"/>
      <c r="C14" s="26" t="s">
        <v>49</v>
      </c>
      <c r="D14" s="29">
        <f>D12</f>
        <v>19.09</v>
      </c>
      <c r="E14" s="17">
        <f t="shared" ref="E14" si="24">D14*1.18</f>
        <v>22.526199999999999</v>
      </c>
      <c r="F14" s="29">
        <f>F12</f>
        <v>19.82</v>
      </c>
      <c r="G14" s="17">
        <f t="shared" ref="G14" si="25">F14*1.18</f>
        <v>23.387599999999999</v>
      </c>
      <c r="H14" s="17">
        <f>I14/1.18</f>
        <v>19.093220338983052</v>
      </c>
      <c r="I14" s="24">
        <v>22.53</v>
      </c>
      <c r="J14" s="17">
        <f>K14/1.18</f>
        <v>19.822033898305087</v>
      </c>
      <c r="K14" s="24">
        <v>23.39</v>
      </c>
      <c r="L14" s="28"/>
      <c r="M14" s="29">
        <f>M12</f>
        <v>19.82</v>
      </c>
      <c r="N14" s="17">
        <f t="shared" ref="N14" si="26">M14*1.18</f>
        <v>23.387599999999999</v>
      </c>
      <c r="O14" s="29">
        <f>O12</f>
        <v>21.12</v>
      </c>
      <c r="P14" s="17">
        <f t="shared" ref="P14" si="27">O14*1.18</f>
        <v>24.921600000000002</v>
      </c>
      <c r="Q14" s="17">
        <f>R14/1.18</f>
        <v>19.822033898305087</v>
      </c>
      <c r="R14" s="24">
        <v>23.39</v>
      </c>
      <c r="S14" s="17">
        <f t="shared" ref="S14" si="28">T14/1.18</f>
        <v>21.118644067796613</v>
      </c>
      <c r="T14" s="24">
        <v>24.92</v>
      </c>
      <c r="U14" s="28"/>
      <c r="V14" s="29">
        <f>V12</f>
        <v>21.12</v>
      </c>
      <c r="W14" s="17">
        <f t="shared" ref="W14" si="29">V14*1.18</f>
        <v>24.921600000000002</v>
      </c>
      <c r="X14" s="29">
        <f>X12</f>
        <v>22.24</v>
      </c>
      <c r="Y14" s="17">
        <f t="shared" ref="Y14" si="30">X14*1.18</f>
        <v>26.243199999999998</v>
      </c>
      <c r="Z14" s="17">
        <f>AA14/1.18</f>
        <v>21.118644067796613</v>
      </c>
      <c r="AA14" s="24">
        <v>24.92</v>
      </c>
      <c r="AB14" s="17">
        <f t="shared" ref="AB14" si="31">AC14/1.18</f>
        <v>22.237288135593221</v>
      </c>
      <c r="AC14" s="24">
        <v>26.24</v>
      </c>
    </row>
    <row r="15" spans="1:29" s="6" customFormat="1">
      <c r="A15" s="27"/>
      <c r="B15" s="27"/>
      <c r="C15" s="27"/>
      <c r="D15" s="50" t="s">
        <v>12</v>
      </c>
      <c r="E15" s="51"/>
      <c r="F15" s="51"/>
      <c r="G15" s="51"/>
      <c r="H15" s="51"/>
      <c r="I15" s="51"/>
      <c r="J15" s="51"/>
      <c r="K15" s="52"/>
      <c r="L15" s="28"/>
      <c r="M15" s="50" t="s">
        <v>12</v>
      </c>
      <c r="N15" s="51"/>
      <c r="O15" s="51"/>
      <c r="P15" s="51"/>
      <c r="Q15" s="51"/>
      <c r="R15" s="51"/>
      <c r="S15" s="51"/>
      <c r="T15" s="52"/>
      <c r="U15" s="28"/>
      <c r="V15" s="50" t="s">
        <v>12</v>
      </c>
      <c r="W15" s="51"/>
      <c r="X15" s="51"/>
      <c r="Y15" s="51"/>
      <c r="Z15" s="51"/>
      <c r="AA15" s="51"/>
      <c r="AB15" s="51"/>
      <c r="AC15" s="52"/>
    </row>
    <row r="16" spans="1:29" s="6" customFormat="1">
      <c r="A16" s="49" t="s">
        <v>16</v>
      </c>
      <c r="B16" s="22"/>
      <c r="C16" s="23" t="s">
        <v>50</v>
      </c>
      <c r="D16" s="24">
        <v>15850.4</v>
      </c>
      <c r="E16" s="17">
        <f t="shared" ref="E16:E17" si="32">D16*1.18</f>
        <v>18703.471999999998</v>
      </c>
      <c r="F16" s="24">
        <v>16549.560000000001</v>
      </c>
      <c r="G16" s="17">
        <f t="shared" ref="G16:G17" si="33">F16*1.18</f>
        <v>19528.480800000001</v>
      </c>
      <c r="H16" s="17">
        <f>I16/1.18</f>
        <v>2052.5423728813562</v>
      </c>
      <c r="I16" s="24">
        <v>2422</v>
      </c>
      <c r="J16" s="17">
        <f>K16/1.18</f>
        <v>2182.2033898305085</v>
      </c>
      <c r="K16" s="24">
        <v>2575</v>
      </c>
      <c r="L16" s="28"/>
      <c r="M16" s="24">
        <v>16549.560000000001</v>
      </c>
      <c r="N16" s="17">
        <f t="shared" ref="N16:N17" si="34">M16*1.18</f>
        <v>19528.480800000001</v>
      </c>
      <c r="O16" s="24">
        <v>17459.84</v>
      </c>
      <c r="P16" s="17">
        <f t="shared" ref="P16:P17" si="35">O16*1.18</f>
        <v>20602.611199999999</v>
      </c>
      <c r="Q16" s="17" t="e">
        <f>R16/1.18</f>
        <v>#VALUE!</v>
      </c>
      <c r="R16" s="24" t="s">
        <v>48</v>
      </c>
      <c r="S16" s="17" t="e">
        <f t="shared" si="0"/>
        <v>#VALUE!</v>
      </c>
      <c r="T16" s="24" t="s">
        <v>48</v>
      </c>
      <c r="U16" s="28"/>
      <c r="V16" s="24">
        <v>17459.84</v>
      </c>
      <c r="W16" s="17">
        <f t="shared" ref="W16:W17" si="36">V16*1.18</f>
        <v>20602.611199999999</v>
      </c>
      <c r="X16" s="24">
        <v>18281.439999999999</v>
      </c>
      <c r="Y16" s="17">
        <f>X16*1.18</f>
        <v>21572.099199999997</v>
      </c>
      <c r="Z16" s="17" t="e">
        <f>AA16/1.18</f>
        <v>#VALUE!</v>
      </c>
      <c r="AA16" s="24" t="s">
        <v>48</v>
      </c>
      <c r="AB16" s="17" t="e">
        <f t="shared" ref="AB16:AB19" si="37">AC16/1.18</f>
        <v>#VALUE!</v>
      </c>
      <c r="AC16" s="24" t="s">
        <v>48</v>
      </c>
    </row>
    <row r="17" spans="1:29" s="6" customFormat="1">
      <c r="A17" s="49"/>
      <c r="B17" s="22"/>
      <c r="C17" s="23" t="s">
        <v>49</v>
      </c>
      <c r="D17" s="24">
        <v>124.7</v>
      </c>
      <c r="E17" s="17">
        <f t="shared" si="32"/>
        <v>147.14599999999999</v>
      </c>
      <c r="F17" s="24">
        <v>132.76</v>
      </c>
      <c r="G17" s="17">
        <f t="shared" si="33"/>
        <v>156.65679999999998</v>
      </c>
      <c r="H17" s="17">
        <f>I17/1.18</f>
        <v>80.508474576271198</v>
      </c>
      <c r="I17" s="24">
        <v>95</v>
      </c>
      <c r="J17" s="17">
        <f>K17/1.18</f>
        <v>80.508474576271198</v>
      </c>
      <c r="K17" s="24">
        <v>95</v>
      </c>
      <c r="L17" s="28"/>
      <c r="M17" s="24">
        <v>132.76</v>
      </c>
      <c r="N17" s="17">
        <f t="shared" si="34"/>
        <v>156.65679999999998</v>
      </c>
      <c r="O17" s="24">
        <v>140.08000000000001</v>
      </c>
      <c r="P17" s="17">
        <f t="shared" si="35"/>
        <v>165.2944</v>
      </c>
      <c r="Q17" s="17">
        <f>R17/1.18</f>
        <v>80.508474576271198</v>
      </c>
      <c r="R17" s="24">
        <v>95</v>
      </c>
      <c r="S17" s="17">
        <f t="shared" si="0"/>
        <v>85.33898305084746</v>
      </c>
      <c r="T17" s="24">
        <v>100.7</v>
      </c>
      <c r="U17" s="28"/>
      <c r="V17" s="24">
        <v>140.08000000000001</v>
      </c>
      <c r="W17" s="17">
        <f t="shared" si="36"/>
        <v>165.2944</v>
      </c>
      <c r="X17" s="24">
        <v>150.5</v>
      </c>
      <c r="Y17" s="17">
        <f t="shared" ref="Y17" si="38">X17*1.18</f>
        <v>177.59</v>
      </c>
      <c r="Z17" s="17">
        <f>AA17/1.18</f>
        <v>85.33898305084746</v>
      </c>
      <c r="AA17" s="24">
        <v>100.7</v>
      </c>
      <c r="AB17" s="17">
        <f t="shared" si="37"/>
        <v>90.457627118644069</v>
      </c>
      <c r="AC17" s="24">
        <v>106.74</v>
      </c>
    </row>
    <row r="18" spans="1:29" s="6" customFormat="1">
      <c r="A18" s="49" t="s">
        <v>51</v>
      </c>
      <c r="B18" s="22"/>
      <c r="C18" s="23" t="s">
        <v>50</v>
      </c>
      <c r="D18" s="29">
        <f>D16</f>
        <v>15850.4</v>
      </c>
      <c r="E18" s="17">
        <f t="shared" ref="E18:E19" si="39">D18*1.18</f>
        <v>18703.471999999998</v>
      </c>
      <c r="F18" s="29">
        <f>F16</f>
        <v>16549.560000000001</v>
      </c>
      <c r="G18" s="17">
        <f t="shared" ref="G18:G19" si="40">F18*1.18</f>
        <v>19528.480800000001</v>
      </c>
      <c r="H18" s="17">
        <f>I18/1.18</f>
        <v>2149.1525423728813</v>
      </c>
      <c r="I18" s="24">
        <v>2536</v>
      </c>
      <c r="J18" s="17">
        <f>K18/1.18</f>
        <v>2301.6949152542375</v>
      </c>
      <c r="K18" s="24">
        <v>2716</v>
      </c>
      <c r="L18" s="28"/>
      <c r="M18" s="29">
        <f>M16</f>
        <v>16549.560000000001</v>
      </c>
      <c r="N18" s="17">
        <f t="shared" ref="N18:N19" si="41">M18*1.18</f>
        <v>19528.480800000001</v>
      </c>
      <c r="O18" s="29">
        <f>O16</f>
        <v>17459.84</v>
      </c>
      <c r="P18" s="17">
        <f t="shared" ref="P18:P19" si="42">O18*1.18</f>
        <v>20602.611199999999</v>
      </c>
      <c r="Q18" s="17" t="e">
        <f>R18/1.18</f>
        <v>#VALUE!</v>
      </c>
      <c r="R18" s="24" t="s">
        <v>48</v>
      </c>
      <c r="S18" s="17" t="e">
        <f t="shared" si="0"/>
        <v>#VALUE!</v>
      </c>
      <c r="T18" s="24" t="s">
        <v>48</v>
      </c>
      <c r="U18" s="28"/>
      <c r="V18" s="29">
        <f>V16</f>
        <v>17459.84</v>
      </c>
      <c r="W18" s="17">
        <f t="shared" ref="W18:W19" si="43">V18*1.18</f>
        <v>20602.611199999999</v>
      </c>
      <c r="X18" s="29">
        <f>X16</f>
        <v>18281.439999999999</v>
      </c>
      <c r="Y18" s="17">
        <f t="shared" ref="Y18:Y19" si="44">X18*1.18</f>
        <v>21572.099199999997</v>
      </c>
      <c r="Z18" s="17" t="e">
        <f>AA18/1.18</f>
        <v>#VALUE!</v>
      </c>
      <c r="AA18" s="24" t="s">
        <v>48</v>
      </c>
      <c r="AB18" s="17" t="e">
        <f t="shared" si="37"/>
        <v>#VALUE!</v>
      </c>
      <c r="AC18" s="24" t="s">
        <v>48</v>
      </c>
    </row>
    <row r="19" spans="1:29" s="6" customFormat="1">
      <c r="A19" s="49"/>
      <c r="B19" s="22"/>
      <c r="C19" s="23" t="s">
        <v>49</v>
      </c>
      <c r="D19" s="24">
        <v>154.38</v>
      </c>
      <c r="E19" s="17">
        <f t="shared" si="39"/>
        <v>182.16839999999999</v>
      </c>
      <c r="F19" s="24">
        <v>156.08000000000001</v>
      </c>
      <c r="G19" s="17">
        <f t="shared" si="40"/>
        <v>184.17439999999999</v>
      </c>
      <c r="H19" s="17">
        <f>I19/1.18</f>
        <v>82.203389830508485</v>
      </c>
      <c r="I19" s="24">
        <v>97</v>
      </c>
      <c r="J19" s="17">
        <f>K19/1.18</f>
        <v>82.203389830508485</v>
      </c>
      <c r="K19" s="24">
        <v>97</v>
      </c>
      <c r="L19" s="28"/>
      <c r="M19" s="24">
        <v>156.08000000000001</v>
      </c>
      <c r="N19" s="17">
        <f t="shared" si="41"/>
        <v>184.17439999999999</v>
      </c>
      <c r="O19" s="24">
        <v>160.38</v>
      </c>
      <c r="P19" s="17">
        <f t="shared" si="42"/>
        <v>189.24839999999998</v>
      </c>
      <c r="Q19" s="17">
        <f>R19/1.18</f>
        <v>82.203389830508485</v>
      </c>
      <c r="R19" s="24">
        <v>97</v>
      </c>
      <c r="S19" s="17">
        <f t="shared" si="0"/>
        <v>87.135593220338976</v>
      </c>
      <c r="T19" s="24">
        <v>102.82</v>
      </c>
      <c r="U19" s="28"/>
      <c r="V19" s="24">
        <v>160.38</v>
      </c>
      <c r="W19" s="17">
        <f t="shared" si="43"/>
        <v>189.24839999999998</v>
      </c>
      <c r="X19" s="24">
        <v>166.38</v>
      </c>
      <c r="Y19" s="17">
        <f t="shared" si="44"/>
        <v>196.32839999999999</v>
      </c>
      <c r="Z19" s="17">
        <f>AA19/1.18</f>
        <v>87.135593220338976</v>
      </c>
      <c r="AA19" s="24">
        <v>102.82</v>
      </c>
      <c r="AB19" s="17">
        <f t="shared" si="37"/>
        <v>92.372881355932208</v>
      </c>
      <c r="AC19" s="24">
        <v>109</v>
      </c>
    </row>
    <row r="20" spans="1:29" s="6" customFormat="1">
      <c r="A20" s="27"/>
      <c r="B20" s="27"/>
      <c r="C20" s="27"/>
      <c r="D20" s="50" t="s">
        <v>13</v>
      </c>
      <c r="E20" s="51"/>
      <c r="F20" s="51"/>
      <c r="G20" s="51"/>
      <c r="H20" s="51"/>
      <c r="I20" s="51"/>
      <c r="J20" s="51"/>
      <c r="K20" s="52"/>
      <c r="L20" s="28"/>
      <c r="M20" s="50" t="s">
        <v>13</v>
      </c>
      <c r="N20" s="51"/>
      <c r="O20" s="51"/>
      <c r="P20" s="51"/>
      <c r="Q20" s="51"/>
      <c r="R20" s="51"/>
      <c r="S20" s="51"/>
      <c r="T20" s="52"/>
      <c r="U20" s="28"/>
      <c r="V20" s="50" t="s">
        <v>13</v>
      </c>
      <c r="W20" s="51"/>
      <c r="X20" s="51"/>
      <c r="Y20" s="51"/>
      <c r="Z20" s="51"/>
      <c r="AA20" s="51"/>
      <c r="AB20" s="51"/>
      <c r="AC20" s="52"/>
    </row>
    <row r="21" spans="1:29" s="6" customFormat="1">
      <c r="A21" s="49" t="s">
        <v>17</v>
      </c>
      <c r="B21" s="25"/>
      <c r="C21" s="26" t="s">
        <v>50</v>
      </c>
      <c r="D21" s="24">
        <v>10647.3</v>
      </c>
      <c r="E21" s="17">
        <f t="shared" ref="E21:E22" si="45">D21*1.18</f>
        <v>12563.813999999998</v>
      </c>
      <c r="F21" s="24">
        <v>11283.4</v>
      </c>
      <c r="G21" s="17">
        <f t="shared" ref="G21:G22" si="46">F21*1.18</f>
        <v>13314.411999999998</v>
      </c>
      <c r="H21" s="17">
        <f>I21/1.18</f>
        <v>1413.5593220338983</v>
      </c>
      <c r="I21" s="24">
        <v>1668</v>
      </c>
      <c r="J21" s="17">
        <f>K21/1.18</f>
        <v>1550.8474576271187</v>
      </c>
      <c r="K21" s="24">
        <v>1830</v>
      </c>
      <c r="L21" s="28"/>
      <c r="M21" s="24">
        <v>11283.4</v>
      </c>
      <c r="N21" s="17">
        <f t="shared" ref="N21:N22" si="47">M21*1.18</f>
        <v>13314.411999999998</v>
      </c>
      <c r="O21" s="24">
        <v>11831.07</v>
      </c>
      <c r="P21" s="17">
        <f t="shared" ref="P21:P22" si="48">O21*1.18</f>
        <v>13960.6626</v>
      </c>
      <c r="Q21" s="17" t="e">
        <f>R21/1.18</f>
        <v>#VALUE!</v>
      </c>
      <c r="R21" s="24" t="s">
        <v>48</v>
      </c>
      <c r="S21" s="17" t="e">
        <f>T21/1.18</f>
        <v>#VALUE!</v>
      </c>
      <c r="T21" s="24" t="s">
        <v>48</v>
      </c>
      <c r="U21" s="28"/>
      <c r="V21" s="24">
        <v>11831.07</v>
      </c>
      <c r="W21" s="17">
        <f t="shared" ref="W21:W22" si="49">V21*1.18</f>
        <v>13960.6626</v>
      </c>
      <c r="X21" s="24">
        <v>12393.52</v>
      </c>
      <c r="Y21" s="17">
        <f t="shared" ref="Y21:Y22" si="50">X21*1.18</f>
        <v>14624.3536</v>
      </c>
      <c r="Z21" s="17" t="e">
        <f>AA21/1.18</f>
        <v>#VALUE!</v>
      </c>
      <c r="AA21" s="24" t="s">
        <v>48</v>
      </c>
      <c r="AB21" s="17" t="e">
        <f>AC21/1.18</f>
        <v>#VALUE!</v>
      </c>
      <c r="AC21" s="24" t="s">
        <v>48</v>
      </c>
    </row>
    <row r="22" spans="1:29" s="6" customFormat="1">
      <c r="A22" s="49"/>
      <c r="B22" s="25"/>
      <c r="C22" s="26" t="s">
        <v>49</v>
      </c>
      <c r="D22" s="24">
        <v>199.33</v>
      </c>
      <c r="E22" s="17">
        <f t="shared" si="45"/>
        <v>235.20940000000002</v>
      </c>
      <c r="F22" s="24">
        <v>210.26</v>
      </c>
      <c r="G22" s="17">
        <f t="shared" si="46"/>
        <v>248.10679999999996</v>
      </c>
      <c r="H22" s="17">
        <f>I22/1.18</f>
        <v>40.000000000000007</v>
      </c>
      <c r="I22" s="24">
        <v>47.2</v>
      </c>
      <c r="J22" s="17">
        <f>K22/1.18</f>
        <v>42.000000000000007</v>
      </c>
      <c r="K22" s="24">
        <v>49.56</v>
      </c>
      <c r="L22" s="28"/>
      <c r="M22" s="24">
        <v>210.26</v>
      </c>
      <c r="N22" s="17">
        <f t="shared" si="47"/>
        <v>248.10679999999996</v>
      </c>
      <c r="O22" s="24">
        <v>218.51</v>
      </c>
      <c r="P22" s="17">
        <f t="shared" si="48"/>
        <v>257.84179999999998</v>
      </c>
      <c r="Q22" s="17">
        <f>R22/1.18</f>
        <v>42.000000000000007</v>
      </c>
      <c r="R22" s="24">
        <v>49.56</v>
      </c>
      <c r="S22" s="17">
        <f t="shared" ref="S22" si="51">T22/1.18</f>
        <v>44.728813559322035</v>
      </c>
      <c r="T22" s="24">
        <v>52.78</v>
      </c>
      <c r="U22" s="28"/>
      <c r="V22" s="24">
        <v>218.51</v>
      </c>
      <c r="W22" s="17">
        <f t="shared" si="49"/>
        <v>257.84179999999998</v>
      </c>
      <c r="X22" s="24">
        <v>229.84</v>
      </c>
      <c r="Y22" s="17">
        <f t="shared" si="50"/>
        <v>271.21119999999996</v>
      </c>
      <c r="Z22" s="17">
        <f>AA22/1.18</f>
        <v>44.728813559322035</v>
      </c>
      <c r="AA22" s="24">
        <v>52.78</v>
      </c>
      <c r="AB22" s="17">
        <f t="shared" ref="AB22" si="52">AC22/1.18</f>
        <v>47.406779661016948</v>
      </c>
      <c r="AC22" s="24">
        <v>55.94</v>
      </c>
    </row>
  </sheetData>
  <mergeCells count="43">
    <mergeCell ref="A21:A22"/>
    <mergeCell ref="A11:A12"/>
    <mergeCell ref="A13:A14"/>
    <mergeCell ref="A1:K1"/>
    <mergeCell ref="A3:A7"/>
    <mergeCell ref="B3:B7"/>
    <mergeCell ref="D3:G3"/>
    <mergeCell ref="H3:K3"/>
    <mergeCell ref="D5:E5"/>
    <mergeCell ref="F5:G5"/>
    <mergeCell ref="H5:I5"/>
    <mergeCell ref="J5:K5"/>
    <mergeCell ref="A18:A19"/>
    <mergeCell ref="C3:C7"/>
    <mergeCell ref="A16:A17"/>
    <mergeCell ref="D15:K15"/>
    <mergeCell ref="Q3:T3"/>
    <mergeCell ref="V3:Y3"/>
    <mergeCell ref="Z3:AC3"/>
    <mergeCell ref="D4:K4"/>
    <mergeCell ref="M4:T4"/>
    <mergeCell ref="V4:AC4"/>
    <mergeCell ref="M3:P3"/>
    <mergeCell ref="Z5:AA5"/>
    <mergeCell ref="AB5:AC5"/>
    <mergeCell ref="D7:K7"/>
    <mergeCell ref="M7:T7"/>
    <mergeCell ref="M10:T10"/>
    <mergeCell ref="M5:N5"/>
    <mergeCell ref="O5:P5"/>
    <mergeCell ref="Q5:R5"/>
    <mergeCell ref="S5:T5"/>
    <mergeCell ref="V5:W5"/>
    <mergeCell ref="X5:Y5"/>
    <mergeCell ref="D10:K10"/>
    <mergeCell ref="A8:A9"/>
    <mergeCell ref="D20:K20"/>
    <mergeCell ref="M20:T20"/>
    <mergeCell ref="V7:AC7"/>
    <mergeCell ref="V10:AC10"/>
    <mergeCell ref="V15:AC15"/>
    <mergeCell ref="V20:AC20"/>
    <mergeCell ref="M15:T15"/>
  </mergeCells>
  <pageMargins left="0.24" right="0.23" top="0.27559055118110237" bottom="0.74803149606299213" header="0.31496062992125984" footer="0.31496062992125984"/>
  <pageSetup paperSize="9" scale="4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view="pageBreakPreview" zoomScale="90" zoomScaleNormal="100" zoomScaleSheetLayoutView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:K8"/>
    </sheetView>
  </sheetViews>
  <sheetFormatPr defaultRowHeight="12.75"/>
  <cols>
    <col min="1" max="1" width="26" style="1" customWidth="1"/>
    <col min="2" max="2" width="24.42578125" style="1" hidden="1" customWidth="1"/>
    <col min="3" max="3" width="29.85546875" style="1" customWidth="1"/>
    <col min="4" max="11" width="11.7109375" style="1" customWidth="1"/>
    <col min="12" max="12" width="2.5703125" style="32" customWidth="1"/>
    <col min="13" max="13" width="11.7109375" style="1" bestFit="1" customWidth="1"/>
    <col min="14" max="16384" width="9.140625" style="1"/>
  </cols>
  <sheetData>
    <row r="1" spans="1:12" ht="30.7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8"/>
    </row>
    <row r="2" spans="1:12">
      <c r="K2" s="2"/>
      <c r="L2" s="31"/>
    </row>
    <row r="3" spans="1:12" s="6" customFormat="1" ht="37.5" customHeight="1">
      <c r="A3" s="55" t="s">
        <v>0</v>
      </c>
      <c r="B3" s="55" t="s">
        <v>2</v>
      </c>
      <c r="C3" s="60" t="s">
        <v>22</v>
      </c>
      <c r="D3" s="48" t="s">
        <v>3</v>
      </c>
      <c r="E3" s="48"/>
      <c r="F3" s="48"/>
      <c r="G3" s="48"/>
      <c r="H3" s="48" t="s">
        <v>4</v>
      </c>
      <c r="I3" s="48"/>
      <c r="J3" s="48"/>
      <c r="K3" s="48"/>
      <c r="L3" s="28"/>
    </row>
    <row r="4" spans="1:12" s="6" customFormat="1" ht="12.75" customHeight="1">
      <c r="A4" s="56"/>
      <c r="B4" s="56"/>
      <c r="C4" s="61"/>
      <c r="D4" s="46" t="s">
        <v>43</v>
      </c>
      <c r="E4" s="46"/>
      <c r="F4" s="46"/>
      <c r="G4" s="46"/>
      <c r="H4" s="46"/>
      <c r="I4" s="46"/>
      <c r="J4" s="46"/>
      <c r="K4" s="46"/>
      <c r="L4" s="28"/>
    </row>
    <row r="5" spans="1:12" s="6" customFormat="1" ht="12.75" customHeight="1">
      <c r="A5" s="56"/>
      <c r="B5" s="56"/>
      <c r="C5" s="61"/>
      <c r="D5" s="48" t="s">
        <v>44</v>
      </c>
      <c r="E5" s="48"/>
      <c r="F5" s="48" t="s">
        <v>45</v>
      </c>
      <c r="G5" s="48"/>
      <c r="H5" s="48" t="s">
        <v>44</v>
      </c>
      <c r="I5" s="48"/>
      <c r="J5" s="48" t="s">
        <v>45</v>
      </c>
      <c r="K5" s="48"/>
      <c r="L5" s="28"/>
    </row>
    <row r="6" spans="1:12" s="6" customFormat="1">
      <c r="A6" s="56"/>
      <c r="B6" s="56"/>
      <c r="C6" s="61"/>
      <c r="D6" s="36" t="s">
        <v>5</v>
      </c>
      <c r="E6" s="36" t="s">
        <v>6</v>
      </c>
      <c r="F6" s="36" t="s">
        <v>5</v>
      </c>
      <c r="G6" s="36" t="s">
        <v>6</v>
      </c>
      <c r="H6" s="36" t="s">
        <v>5</v>
      </c>
      <c r="I6" s="36" t="s">
        <v>6</v>
      </c>
      <c r="J6" s="36" t="s">
        <v>5</v>
      </c>
      <c r="K6" s="36" t="s">
        <v>6</v>
      </c>
      <c r="L6" s="28"/>
    </row>
    <row r="7" spans="1:12" s="6" customFormat="1" ht="12.75" customHeight="1">
      <c r="A7" s="57"/>
      <c r="B7" s="57"/>
      <c r="C7" s="62"/>
      <c r="D7" s="50" t="s">
        <v>8</v>
      </c>
      <c r="E7" s="51"/>
      <c r="F7" s="51"/>
      <c r="G7" s="51"/>
      <c r="H7" s="51"/>
      <c r="I7" s="51"/>
      <c r="J7" s="51"/>
      <c r="K7" s="52"/>
      <c r="L7" s="28"/>
    </row>
    <row r="8" spans="1:12" s="6" customFormat="1" ht="12.75" customHeight="1">
      <c r="A8" s="27"/>
      <c r="B8" s="27"/>
      <c r="C8" s="27"/>
      <c r="D8" s="50" t="s">
        <v>13</v>
      </c>
      <c r="E8" s="51"/>
      <c r="F8" s="51"/>
      <c r="G8" s="51"/>
      <c r="H8" s="51"/>
      <c r="I8" s="51"/>
      <c r="J8" s="51"/>
      <c r="K8" s="52"/>
      <c r="L8" s="28"/>
    </row>
    <row r="9" spans="1:12" s="6" customFormat="1">
      <c r="A9" s="49" t="s">
        <v>17</v>
      </c>
      <c r="B9" s="37"/>
      <c r="C9" s="35" t="s">
        <v>50</v>
      </c>
      <c r="D9" s="24">
        <v>10647.3</v>
      </c>
      <c r="E9" s="17">
        <f t="shared" ref="E9:E10" si="0">D9*1.18</f>
        <v>12563.813999999998</v>
      </c>
      <c r="F9" s="24">
        <v>11283.4</v>
      </c>
      <c r="G9" s="17">
        <f t="shared" ref="G9:G10" si="1">F9*1.18</f>
        <v>13314.411999999998</v>
      </c>
      <c r="H9" s="17">
        <f>I9/1.18</f>
        <v>1413.5593220338983</v>
      </c>
      <c r="I9" s="24">
        <v>1668</v>
      </c>
      <c r="J9" s="17">
        <f>K9/1.18</f>
        <v>1550.8474576271187</v>
      </c>
      <c r="K9" s="24">
        <v>1830</v>
      </c>
      <c r="L9" s="28"/>
    </row>
    <row r="10" spans="1:12" s="6" customFormat="1">
      <c r="A10" s="49"/>
      <c r="B10" s="37"/>
      <c r="C10" s="35" t="s">
        <v>49</v>
      </c>
      <c r="D10" s="24">
        <v>199.33</v>
      </c>
      <c r="E10" s="17">
        <f t="shared" si="0"/>
        <v>235.20940000000002</v>
      </c>
      <c r="F10" s="24">
        <v>210.26</v>
      </c>
      <c r="G10" s="17">
        <f t="shared" si="1"/>
        <v>248.10679999999996</v>
      </c>
      <c r="H10" s="17">
        <f>I10/1.18</f>
        <v>40.000000000000007</v>
      </c>
      <c r="I10" s="24">
        <v>47.2</v>
      </c>
      <c r="J10" s="17">
        <f>K10/1.18</f>
        <v>42.000000000000007</v>
      </c>
      <c r="K10" s="24">
        <v>49.56</v>
      </c>
      <c r="L10" s="28"/>
    </row>
  </sheetData>
  <mergeCells count="14">
    <mergeCell ref="A9:A10"/>
    <mergeCell ref="D8:K8"/>
    <mergeCell ref="A1:K1"/>
    <mergeCell ref="A3:A7"/>
    <mergeCell ref="B3:B7"/>
    <mergeCell ref="C3:C7"/>
    <mergeCell ref="D3:G3"/>
    <mergeCell ref="H3:K3"/>
    <mergeCell ref="D5:E5"/>
    <mergeCell ref="F5:G5"/>
    <mergeCell ref="H5:I5"/>
    <mergeCell ref="J5:K5"/>
    <mergeCell ref="D4:K4"/>
    <mergeCell ref="D7:K7"/>
  </mergeCells>
  <pageMargins left="0.24" right="0.23" top="0.27559055118110237" bottom="0.74803149606299213" header="0.31496062992125984" footer="0.31496062992125984"/>
  <pageSetup paperSize="9" scale="9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view="pageBreakPreview" topLeftCell="A57" zoomScale="90" zoomScaleNormal="80" zoomScaleSheetLayoutView="90" workbookViewId="0">
      <selection activeCell="H79" sqref="H79"/>
    </sheetView>
  </sheetViews>
  <sheetFormatPr defaultRowHeight="12.75"/>
  <cols>
    <col min="1" max="1" width="29.28515625" style="1" customWidth="1"/>
    <col min="2" max="2" width="23.140625" style="1" customWidth="1"/>
    <col min="3" max="10" width="11.7109375" style="1" customWidth="1"/>
    <col min="11" max="12" width="13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s="18" customFormat="1" ht="16.5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</row>
    <row r="2" spans="1:13" ht="18" customHeight="1">
      <c r="J2" s="2" t="s">
        <v>7</v>
      </c>
    </row>
    <row r="3" spans="1:13" ht="40.5" customHeight="1">
      <c r="A3" s="83" t="s">
        <v>0</v>
      </c>
      <c r="B3" s="83" t="s">
        <v>2</v>
      </c>
      <c r="C3" s="73" t="s">
        <v>3</v>
      </c>
      <c r="D3" s="73"/>
      <c r="E3" s="73"/>
      <c r="F3" s="73"/>
      <c r="G3" s="73" t="str">
        <f>'Тарифы ТЭ на ОТ'!G3:J3</f>
        <v>Льготные тарифы для населения и исполнителей коммунальных услуг</v>
      </c>
      <c r="H3" s="73"/>
      <c r="I3" s="73"/>
      <c r="J3" s="73"/>
    </row>
    <row r="4" spans="1:13" ht="12.75" customHeight="1">
      <c r="A4" s="83"/>
      <c r="B4" s="83"/>
      <c r="C4" s="73" t="str">
        <f>'Тарифы ТЭ на ОТ'!C5:D5</f>
        <v>1 полугодие</v>
      </c>
      <c r="D4" s="73"/>
      <c r="E4" s="73" t="str">
        <f>'Тарифы ТЭ на ОТ'!E5:F5</f>
        <v>2 полугодие</v>
      </c>
      <c r="F4" s="73"/>
      <c r="G4" s="73" t="str">
        <f>'Тарифы ТЭ на ОТ'!G5:H5</f>
        <v>1 полугодие</v>
      </c>
      <c r="H4" s="73"/>
      <c r="I4" s="73" t="str">
        <f>'Тарифы ТЭ на ОТ'!I5:J5</f>
        <v>2 полугодие</v>
      </c>
      <c r="J4" s="73"/>
    </row>
    <row r="5" spans="1:13">
      <c r="A5" s="83"/>
      <c r="B5" s="83"/>
      <c r="C5" s="7" t="s">
        <v>5</v>
      </c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</row>
    <row r="6" spans="1:13">
      <c r="A6" s="71" t="s">
        <v>8</v>
      </c>
      <c r="B6" s="78"/>
      <c r="C6" s="78"/>
      <c r="D6" s="78"/>
      <c r="E6" s="78"/>
      <c r="F6" s="78"/>
      <c r="G6" s="78"/>
      <c r="H6" s="78"/>
      <c r="I6" s="78"/>
      <c r="J6" s="72"/>
    </row>
    <row r="7" spans="1:13" s="4" customFormat="1">
      <c r="A7" s="13" t="s">
        <v>1</v>
      </c>
      <c r="B7" s="13" t="s">
        <v>28</v>
      </c>
      <c r="C7" s="11">
        <v>10414.799999999999</v>
      </c>
      <c r="D7" s="12">
        <f>ROUND(C7*1.18,2)</f>
        <v>12289.46</v>
      </c>
      <c r="E7" s="11">
        <v>11498.5</v>
      </c>
      <c r="F7" s="12">
        <f>ROUND(E7*1.18,2)</f>
        <v>13568.23</v>
      </c>
      <c r="G7" s="12">
        <f>ROUND(H7/1.18,2)</f>
        <v>1525.42</v>
      </c>
      <c r="H7" s="11">
        <v>1800</v>
      </c>
      <c r="I7" s="12">
        <f>ROUND(J7/1.18,2)</f>
        <v>1584.75</v>
      </c>
      <c r="J7" s="11">
        <v>1870</v>
      </c>
      <c r="K7" s="5"/>
      <c r="L7" s="6"/>
      <c r="M7" s="6"/>
    </row>
    <row r="8" spans="1:13">
      <c r="A8" s="79" t="s">
        <v>9</v>
      </c>
      <c r="B8" s="80"/>
      <c r="C8" s="80"/>
      <c r="D8" s="80"/>
      <c r="E8" s="80"/>
      <c r="F8" s="80"/>
      <c r="G8" s="80"/>
      <c r="H8" s="80"/>
      <c r="I8" s="80"/>
      <c r="J8" s="82"/>
      <c r="K8" s="5"/>
      <c r="L8" s="6"/>
      <c r="M8" s="6"/>
    </row>
    <row r="9" spans="1:13">
      <c r="A9" s="13" t="s">
        <v>10</v>
      </c>
      <c r="B9" s="91" t="s">
        <v>29</v>
      </c>
      <c r="C9" s="92">
        <v>7850.99</v>
      </c>
      <c r="D9" s="81">
        <f t="shared" ref="D9:D10" si="0">ROUND(C9*1.18,2)</f>
        <v>9264.17</v>
      </c>
      <c r="E9" s="92">
        <v>8623.34</v>
      </c>
      <c r="F9" s="81">
        <f t="shared" ref="F9:F10" si="1">ROUND(E9*1.18,2)</f>
        <v>10175.540000000001</v>
      </c>
      <c r="G9" s="12">
        <f t="shared" ref="G9:G10" si="2">ROUND(H9/1.18,2)</f>
        <v>2078.81</v>
      </c>
      <c r="H9" s="11">
        <v>2453</v>
      </c>
      <c r="I9" s="12">
        <f t="shared" ref="I9:I10" si="3">ROUND(J9/1.18,2)</f>
        <v>2224.58</v>
      </c>
      <c r="J9" s="11">
        <v>2625</v>
      </c>
      <c r="K9" s="5"/>
      <c r="L9" s="6"/>
      <c r="M9" s="6"/>
    </row>
    <row r="10" spans="1:13">
      <c r="A10" s="13" t="s">
        <v>11</v>
      </c>
      <c r="B10" s="91"/>
      <c r="C10" s="92"/>
      <c r="D10" s="81">
        <f t="shared" si="0"/>
        <v>0</v>
      </c>
      <c r="E10" s="92"/>
      <c r="F10" s="81">
        <f t="shared" si="1"/>
        <v>0</v>
      </c>
      <c r="G10" s="12">
        <f t="shared" si="2"/>
        <v>2415.25</v>
      </c>
      <c r="H10" s="11">
        <v>2850</v>
      </c>
      <c r="I10" s="12">
        <f t="shared" si="3"/>
        <v>2563.56</v>
      </c>
      <c r="J10" s="11">
        <v>3025</v>
      </c>
      <c r="K10" s="5"/>
      <c r="L10" s="6"/>
      <c r="M10" s="6"/>
    </row>
    <row r="11" spans="1:13">
      <c r="A11" s="79" t="s">
        <v>12</v>
      </c>
      <c r="B11" s="80"/>
      <c r="C11" s="80"/>
      <c r="D11" s="80"/>
      <c r="E11" s="80"/>
      <c r="F11" s="80"/>
      <c r="G11" s="80"/>
      <c r="H11" s="80"/>
      <c r="I11" s="80"/>
      <c r="J11" s="82"/>
      <c r="K11" s="5"/>
      <c r="L11" s="6"/>
      <c r="M11" s="6"/>
    </row>
    <row r="12" spans="1:13" s="4" customFormat="1" ht="12.75" customHeight="1">
      <c r="A12" s="13" t="s">
        <v>16</v>
      </c>
      <c r="B12" s="93" t="s">
        <v>31</v>
      </c>
      <c r="C12" s="87">
        <v>14422.77</v>
      </c>
      <c r="D12" s="66">
        <f t="shared" ref="D12:D14" si="4">ROUND(C12*1.18,2)</f>
        <v>17018.87</v>
      </c>
      <c r="E12" s="87">
        <v>15892.54</v>
      </c>
      <c r="F12" s="66">
        <f t="shared" ref="F12:F14" si="5">ROUND(E12*1.18,2)</f>
        <v>18753.2</v>
      </c>
      <c r="G12" s="12">
        <f t="shared" ref="G12:G13" si="6">ROUND(H12/1.18,2)</f>
        <v>2292.37</v>
      </c>
      <c r="H12" s="11">
        <v>2705</v>
      </c>
      <c r="I12" s="12">
        <f t="shared" ref="I12:I13" si="7">ROUND(J12/1.18,2)</f>
        <v>2317.8000000000002</v>
      </c>
      <c r="J12" s="11">
        <v>2735</v>
      </c>
      <c r="K12" s="5"/>
      <c r="L12" s="6"/>
      <c r="M12" s="6"/>
    </row>
    <row r="13" spans="1:13" s="4" customFormat="1">
      <c r="A13" s="13" t="s">
        <v>14</v>
      </c>
      <c r="B13" s="94"/>
      <c r="C13" s="96"/>
      <c r="D13" s="67">
        <f t="shared" si="4"/>
        <v>0</v>
      </c>
      <c r="E13" s="96"/>
      <c r="F13" s="67">
        <f t="shared" si="5"/>
        <v>0</v>
      </c>
      <c r="G13" s="12">
        <f t="shared" si="6"/>
        <v>2406.7800000000002</v>
      </c>
      <c r="H13" s="11">
        <v>2840</v>
      </c>
      <c r="I13" s="12">
        <f t="shared" si="7"/>
        <v>2432.1999999999998</v>
      </c>
      <c r="J13" s="11">
        <v>2870</v>
      </c>
      <c r="K13" s="5"/>
      <c r="L13" s="6"/>
      <c r="M13" s="6"/>
    </row>
    <row r="14" spans="1:13" s="4" customFormat="1">
      <c r="A14" s="13" t="s">
        <v>15</v>
      </c>
      <c r="B14" s="95"/>
      <c r="C14" s="88"/>
      <c r="D14" s="68">
        <f t="shared" si="4"/>
        <v>0</v>
      </c>
      <c r="E14" s="88"/>
      <c r="F14" s="68">
        <f t="shared" si="5"/>
        <v>0</v>
      </c>
      <c r="G14" s="12"/>
      <c r="H14" s="12"/>
      <c r="I14" s="12"/>
      <c r="J14" s="12"/>
      <c r="K14" s="5"/>
      <c r="L14" s="6"/>
      <c r="M14" s="6"/>
    </row>
    <row r="15" spans="1:13">
      <c r="A15" s="79" t="s">
        <v>13</v>
      </c>
      <c r="B15" s="80"/>
      <c r="C15" s="80"/>
      <c r="D15" s="80"/>
      <c r="E15" s="80"/>
      <c r="F15" s="80"/>
      <c r="G15" s="80"/>
      <c r="H15" s="80"/>
      <c r="I15" s="80"/>
      <c r="J15" s="82"/>
      <c r="K15" s="5"/>
      <c r="L15" s="6"/>
      <c r="M15" s="6"/>
    </row>
    <row r="16" spans="1:13">
      <c r="A16" s="13" t="s">
        <v>17</v>
      </c>
      <c r="B16" s="91" t="s">
        <v>30</v>
      </c>
      <c r="C16" s="92">
        <v>9547.92</v>
      </c>
      <c r="D16" s="81">
        <f t="shared" ref="D16:D17" si="8">ROUND(C16*1.18,2)</f>
        <v>11266.55</v>
      </c>
      <c r="E16" s="92">
        <v>10647.3</v>
      </c>
      <c r="F16" s="81">
        <f t="shared" ref="F16:F17" si="9">ROUND(E16*1.18,2)</f>
        <v>12563.81</v>
      </c>
      <c r="G16" s="12">
        <f t="shared" ref="G16:G17" si="10">ROUND(H16/1.18,2)</f>
        <v>1440.68</v>
      </c>
      <c r="H16" s="11">
        <v>1700</v>
      </c>
      <c r="I16" s="12">
        <f t="shared" ref="I16:I17" si="11">ROUND(J16/1.18,2)</f>
        <v>1440.68</v>
      </c>
      <c r="J16" s="11">
        <v>1700</v>
      </c>
      <c r="K16" s="5"/>
      <c r="L16" s="6"/>
      <c r="M16" s="6"/>
    </row>
    <row r="17" spans="1:13">
      <c r="A17" s="13" t="s">
        <v>18</v>
      </c>
      <c r="B17" s="91"/>
      <c r="C17" s="92"/>
      <c r="D17" s="81">
        <f t="shared" si="8"/>
        <v>0</v>
      </c>
      <c r="E17" s="92"/>
      <c r="F17" s="81">
        <f t="shared" si="9"/>
        <v>0</v>
      </c>
      <c r="G17" s="12">
        <f t="shared" si="10"/>
        <v>2707.63</v>
      </c>
      <c r="H17" s="11">
        <v>3195</v>
      </c>
      <c r="I17" s="12">
        <f t="shared" si="11"/>
        <v>2652.54</v>
      </c>
      <c r="J17" s="11">
        <v>3130</v>
      </c>
      <c r="K17" s="6"/>
      <c r="L17" s="6"/>
      <c r="M17" s="6"/>
    </row>
    <row r="18" spans="1:13">
      <c r="K18" s="6"/>
      <c r="L18" s="6"/>
      <c r="M18" s="6"/>
    </row>
    <row r="19" spans="1:13">
      <c r="K19" s="6"/>
      <c r="L19" s="6"/>
    </row>
    <row r="20" spans="1:13" s="18" customFormat="1" ht="16.5">
      <c r="A20" s="84" t="s">
        <v>56</v>
      </c>
      <c r="B20" s="84"/>
      <c r="C20" s="84"/>
      <c r="D20" s="84"/>
      <c r="E20" s="84"/>
      <c r="F20" s="84"/>
      <c r="G20" s="84"/>
      <c r="H20" s="84"/>
      <c r="I20" s="84"/>
      <c r="J20" s="84"/>
      <c r="K20" s="19"/>
      <c r="L20" s="19"/>
    </row>
    <row r="21" spans="1:13" ht="18" customHeight="1">
      <c r="J21" s="2" t="s">
        <v>41</v>
      </c>
    </row>
    <row r="22" spans="1:13">
      <c r="A22" s="83" t="s">
        <v>0</v>
      </c>
      <c r="B22" s="83" t="s">
        <v>2</v>
      </c>
      <c r="C22" s="73" t="s">
        <v>3</v>
      </c>
      <c r="D22" s="73"/>
      <c r="E22" s="73"/>
      <c r="F22" s="73"/>
      <c r="G22" s="73" t="s">
        <v>4</v>
      </c>
      <c r="H22" s="73"/>
      <c r="I22" s="73"/>
      <c r="J22" s="73"/>
      <c r="K22" s="6"/>
      <c r="L22" s="6"/>
    </row>
    <row r="23" spans="1:13" ht="12.75" customHeight="1">
      <c r="A23" s="83"/>
      <c r="B23" s="83"/>
      <c r="C23" s="73" t="e">
        <f>#REF!</f>
        <v>#REF!</v>
      </c>
      <c r="D23" s="73"/>
      <c r="E23" s="73" t="e">
        <f>#REF!</f>
        <v>#REF!</v>
      </c>
      <c r="F23" s="73"/>
      <c r="G23" s="73" t="e">
        <f>#REF!</f>
        <v>#REF!</v>
      </c>
      <c r="H23" s="73"/>
      <c r="I23" s="73" t="e">
        <f>#REF!</f>
        <v>#REF!</v>
      </c>
      <c r="J23" s="73"/>
      <c r="K23" s="6"/>
      <c r="L23" s="6"/>
    </row>
    <row r="24" spans="1:13">
      <c r="A24" s="83"/>
      <c r="B24" s="83"/>
      <c r="C24" s="7" t="s">
        <v>5</v>
      </c>
      <c r="D24" s="7" t="s">
        <v>6</v>
      </c>
      <c r="E24" s="7" t="s">
        <v>5</v>
      </c>
      <c r="F24" s="7" t="s">
        <v>6</v>
      </c>
      <c r="G24" s="7" t="s">
        <v>5</v>
      </c>
      <c r="H24" s="7" t="s">
        <v>6</v>
      </c>
      <c r="I24" s="7" t="s">
        <v>5</v>
      </c>
      <c r="J24" s="7" t="s">
        <v>6</v>
      </c>
      <c r="K24" s="6"/>
      <c r="L24" s="6"/>
    </row>
    <row r="25" spans="1:13">
      <c r="A25" s="71" t="s">
        <v>8</v>
      </c>
      <c r="B25" s="78"/>
      <c r="C25" s="78"/>
      <c r="D25" s="78"/>
      <c r="E25" s="78"/>
      <c r="F25" s="78"/>
      <c r="G25" s="78"/>
      <c r="H25" s="78"/>
      <c r="I25" s="78"/>
      <c r="J25" s="78"/>
      <c r="K25" s="6"/>
      <c r="L25" s="6"/>
    </row>
    <row r="26" spans="1:13">
      <c r="A26" s="14" t="s">
        <v>1</v>
      </c>
      <c r="B26" s="9" t="s">
        <v>32</v>
      </c>
      <c r="C26" s="11">
        <v>92.56</v>
      </c>
      <c r="D26" s="12">
        <f>ROUND(C26*1.18,2)</f>
        <v>109.22</v>
      </c>
      <c r="E26" s="11">
        <v>106.45</v>
      </c>
      <c r="F26" s="12">
        <f>ROUND(E26*1.18,2)</f>
        <v>125.61</v>
      </c>
      <c r="G26" s="12">
        <f>ROUND(H26/1.18,2)</f>
        <v>67.73</v>
      </c>
      <c r="H26" s="11">
        <v>79.92</v>
      </c>
      <c r="I26" s="10">
        <f>ROUND(J26/1.18,2)</f>
        <v>71.19</v>
      </c>
      <c r="J26" s="11">
        <v>84</v>
      </c>
      <c r="K26" s="6"/>
      <c r="L26" s="6"/>
    </row>
    <row r="27" spans="1:13">
      <c r="A27" s="79" t="s">
        <v>9</v>
      </c>
      <c r="B27" s="80"/>
      <c r="C27" s="80"/>
      <c r="D27" s="80"/>
      <c r="E27" s="80"/>
      <c r="F27" s="80"/>
      <c r="G27" s="80"/>
      <c r="H27" s="80"/>
      <c r="I27" s="80"/>
      <c r="J27" s="82"/>
      <c r="K27" s="6"/>
      <c r="L27" s="6"/>
    </row>
    <row r="28" spans="1:13">
      <c r="A28" s="13" t="s">
        <v>10</v>
      </c>
      <c r="B28" s="85" t="s">
        <v>33</v>
      </c>
      <c r="C28" s="87">
        <v>47.55</v>
      </c>
      <c r="D28" s="66">
        <f t="shared" ref="D28:D29" si="12">ROUND(C28*1.18,2)</f>
        <v>56.11</v>
      </c>
      <c r="E28" s="87">
        <v>50.02</v>
      </c>
      <c r="F28" s="66">
        <f t="shared" ref="F28:F29" si="13">ROUND(E28*1.18,2)</f>
        <v>59.02</v>
      </c>
      <c r="G28" s="66">
        <f t="shared" ref="G28:G29" si="14">ROUND(H28/1.18,2)</f>
        <v>47.55</v>
      </c>
      <c r="H28" s="87">
        <v>56.11</v>
      </c>
      <c r="I28" s="89">
        <f t="shared" ref="I28:I29" si="15">ROUND(J28/1.18,2)</f>
        <v>50.02</v>
      </c>
      <c r="J28" s="87">
        <v>59.02</v>
      </c>
      <c r="K28" s="6"/>
      <c r="L28" s="6"/>
    </row>
    <row r="29" spans="1:13">
      <c r="A29" s="13" t="s">
        <v>11</v>
      </c>
      <c r="B29" s="86"/>
      <c r="C29" s="88"/>
      <c r="D29" s="68">
        <f t="shared" si="12"/>
        <v>0</v>
      </c>
      <c r="E29" s="88"/>
      <c r="F29" s="68">
        <f t="shared" si="13"/>
        <v>0</v>
      </c>
      <c r="G29" s="68">
        <f t="shared" si="14"/>
        <v>0</v>
      </c>
      <c r="H29" s="88"/>
      <c r="I29" s="90">
        <f t="shared" si="15"/>
        <v>0</v>
      </c>
      <c r="J29" s="88"/>
      <c r="K29" s="6"/>
      <c r="L29" s="6"/>
    </row>
    <row r="30" spans="1:13">
      <c r="A30" s="79" t="s">
        <v>12</v>
      </c>
      <c r="B30" s="80"/>
      <c r="C30" s="80"/>
      <c r="D30" s="80"/>
      <c r="E30" s="80"/>
      <c r="F30" s="80"/>
      <c r="G30" s="80"/>
      <c r="H30" s="80"/>
      <c r="I30" s="80"/>
      <c r="J30" s="82"/>
      <c r="K30" s="6"/>
      <c r="L30" s="6"/>
    </row>
    <row r="31" spans="1:13">
      <c r="A31" s="13" t="s">
        <v>16</v>
      </c>
      <c r="B31" s="85" t="s">
        <v>34</v>
      </c>
      <c r="C31" s="15">
        <v>111.33</v>
      </c>
      <c r="D31" s="16">
        <f t="shared" ref="D31:D32" si="16">ROUND(C31*1.18,2)</f>
        <v>131.37</v>
      </c>
      <c r="E31" s="15">
        <v>124.7</v>
      </c>
      <c r="F31" s="16">
        <f t="shared" ref="F31:F32" si="17">ROUND(E31*1.18,2)</f>
        <v>147.15</v>
      </c>
      <c r="G31" s="16">
        <f t="shared" ref="G31:G32" si="18">ROUND(H31/1.18,2)</f>
        <v>79.66</v>
      </c>
      <c r="H31" s="15">
        <v>94</v>
      </c>
      <c r="I31" s="16">
        <f t="shared" ref="I31:I32" si="19">ROUND(J31/1.18,2)</f>
        <v>80.510000000000005</v>
      </c>
      <c r="J31" s="15">
        <v>95</v>
      </c>
      <c r="K31" s="6"/>
      <c r="L31" s="6"/>
    </row>
    <row r="32" spans="1:13">
      <c r="A32" s="13" t="s">
        <v>14</v>
      </c>
      <c r="B32" s="86"/>
      <c r="C32" s="15">
        <v>147.03</v>
      </c>
      <c r="D32" s="16">
        <f t="shared" si="16"/>
        <v>173.5</v>
      </c>
      <c r="E32" s="15">
        <v>154.38</v>
      </c>
      <c r="F32" s="16">
        <f t="shared" si="17"/>
        <v>182.17</v>
      </c>
      <c r="G32" s="16">
        <f t="shared" si="18"/>
        <v>81.36</v>
      </c>
      <c r="H32" s="15">
        <v>96</v>
      </c>
      <c r="I32" s="16">
        <f t="shared" si="19"/>
        <v>82.2</v>
      </c>
      <c r="J32" s="15">
        <v>97</v>
      </c>
      <c r="K32" s="6"/>
      <c r="L32" s="6"/>
    </row>
    <row r="33" spans="1:12">
      <c r="A33" s="79" t="s">
        <v>13</v>
      </c>
      <c r="B33" s="80"/>
      <c r="C33" s="80"/>
      <c r="D33" s="80"/>
      <c r="E33" s="80"/>
      <c r="F33" s="80"/>
      <c r="G33" s="80"/>
      <c r="H33" s="80"/>
      <c r="I33" s="80"/>
      <c r="J33" s="82"/>
      <c r="K33" s="6"/>
      <c r="L33" s="6"/>
    </row>
    <row r="34" spans="1:12">
      <c r="A34" s="64" t="s">
        <v>17</v>
      </c>
      <c r="B34" s="85" t="s">
        <v>35</v>
      </c>
      <c r="C34" s="87">
        <v>181.14</v>
      </c>
      <c r="D34" s="89">
        <f t="shared" ref="D34:D35" si="20">ROUND(C34*1.18,2)</f>
        <v>213.75</v>
      </c>
      <c r="E34" s="87">
        <v>199.33</v>
      </c>
      <c r="F34" s="89">
        <f t="shared" ref="F34:F35" si="21">ROUND(E34*1.18,2)</f>
        <v>235.21</v>
      </c>
      <c r="G34" s="89">
        <f t="shared" ref="G34:G35" si="22">ROUND(H34/1.18,2)</f>
        <v>71.900000000000006</v>
      </c>
      <c r="H34" s="87">
        <v>84.84</v>
      </c>
      <c r="I34" s="89">
        <f t="shared" ref="I34:I35" si="23">ROUND(J34/1.18,2)</f>
        <v>40</v>
      </c>
      <c r="J34" s="87">
        <v>47.2</v>
      </c>
      <c r="K34" s="6"/>
      <c r="L34" s="6"/>
    </row>
    <row r="35" spans="1:12">
      <c r="A35" s="65"/>
      <c r="B35" s="86"/>
      <c r="C35" s="88"/>
      <c r="D35" s="90">
        <f t="shared" si="20"/>
        <v>0</v>
      </c>
      <c r="E35" s="88"/>
      <c r="F35" s="90">
        <f t="shared" si="21"/>
        <v>0</v>
      </c>
      <c r="G35" s="90">
        <f t="shared" si="22"/>
        <v>0</v>
      </c>
      <c r="H35" s="88"/>
      <c r="I35" s="90">
        <f t="shared" si="23"/>
        <v>0</v>
      </c>
      <c r="J35" s="88"/>
      <c r="K35" s="6"/>
      <c r="L35" s="6"/>
    </row>
    <row r="36" spans="1:12">
      <c r="K36" s="6"/>
      <c r="L36" s="6"/>
    </row>
    <row r="37" spans="1:12">
      <c r="K37" s="6"/>
      <c r="L37" s="6"/>
    </row>
    <row r="38" spans="1:12" s="18" customFormat="1" ht="16.5">
      <c r="A38" s="84" t="s">
        <v>57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2" ht="18" customHeight="1">
      <c r="J39" s="2"/>
    </row>
    <row r="40" spans="1:12" ht="28.5" customHeight="1">
      <c r="A40" s="83" t="s">
        <v>0</v>
      </c>
      <c r="B40" s="83" t="s">
        <v>2</v>
      </c>
      <c r="C40" s="73" t="s">
        <v>19</v>
      </c>
      <c r="D40" s="73"/>
      <c r="E40" s="71" t="s">
        <v>3</v>
      </c>
      <c r="F40" s="78"/>
      <c r="G40" s="78"/>
      <c r="H40" s="72"/>
      <c r="I40" s="71" t="s">
        <v>4</v>
      </c>
      <c r="J40" s="78"/>
      <c r="K40" s="78"/>
      <c r="L40" s="72"/>
    </row>
    <row r="41" spans="1:12" ht="12.75" customHeight="1">
      <c r="A41" s="83"/>
      <c r="B41" s="83"/>
      <c r="C41" s="73"/>
      <c r="D41" s="73"/>
      <c r="E41" s="71" t="s">
        <v>25</v>
      </c>
      <c r="F41" s="72"/>
      <c r="G41" s="71" t="s">
        <v>26</v>
      </c>
      <c r="H41" s="72"/>
      <c r="I41" s="71" t="s">
        <v>25</v>
      </c>
      <c r="J41" s="72"/>
      <c r="K41" s="71" t="s">
        <v>26</v>
      </c>
      <c r="L41" s="72"/>
    </row>
    <row r="42" spans="1:12">
      <c r="A42" s="83"/>
      <c r="B42" s="83"/>
      <c r="C42" s="73"/>
      <c r="D42" s="73"/>
      <c r="E42" s="7" t="s">
        <v>5</v>
      </c>
      <c r="F42" s="7" t="s">
        <v>6</v>
      </c>
      <c r="G42" s="7" t="s">
        <v>5</v>
      </c>
      <c r="H42" s="7" t="s">
        <v>6</v>
      </c>
      <c r="I42" s="7" t="s">
        <v>5</v>
      </c>
      <c r="J42" s="7" t="s">
        <v>6</v>
      </c>
      <c r="K42" s="7" t="s">
        <v>5</v>
      </c>
      <c r="L42" s="7" t="s">
        <v>6</v>
      </c>
    </row>
    <row r="43" spans="1:12">
      <c r="A43" s="71" t="s">
        <v>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5.75" customHeight="1">
      <c r="A44" s="69" t="s">
        <v>1</v>
      </c>
      <c r="B44" s="81" t="s">
        <v>37</v>
      </c>
      <c r="C44" s="63" t="s">
        <v>20</v>
      </c>
      <c r="D44" s="63"/>
      <c r="E44" s="11">
        <v>10414.799999999999</v>
      </c>
      <c r="F44" s="12">
        <f>ROUND(E44*1.18,2)</f>
        <v>12289.46</v>
      </c>
      <c r="G44" s="11">
        <v>11498.5</v>
      </c>
      <c r="H44" s="12">
        <f t="shared" ref="H44:H45" si="24">ROUND(G44*1.18,2)</f>
        <v>13568.23</v>
      </c>
      <c r="I44" s="12">
        <f>ROUND(J44/1.18,2)</f>
        <v>1525.42</v>
      </c>
      <c r="J44" s="11">
        <v>1800</v>
      </c>
      <c r="K44" s="12">
        <f t="shared" ref="K44:K45" si="25">ROUND(L44/1.18,2)</f>
        <v>1584.75</v>
      </c>
      <c r="L44" s="11">
        <v>1870</v>
      </c>
    </row>
    <row r="45" spans="1:12">
      <c r="A45" s="70"/>
      <c r="B45" s="81"/>
      <c r="C45" s="63" t="s">
        <v>27</v>
      </c>
      <c r="D45" s="63"/>
      <c r="E45" s="11">
        <v>92.56</v>
      </c>
      <c r="F45" s="12">
        <f>ROUND(E45*1.18,2)</f>
        <v>109.22</v>
      </c>
      <c r="G45" s="11">
        <v>106.45</v>
      </c>
      <c r="H45" s="12">
        <f t="shared" si="24"/>
        <v>125.61</v>
      </c>
      <c r="I45" s="12">
        <f>ROUND(J45/1.18,2)</f>
        <v>67.73</v>
      </c>
      <c r="J45" s="11">
        <v>79.92</v>
      </c>
      <c r="K45" s="12">
        <f t="shared" si="25"/>
        <v>71.19</v>
      </c>
      <c r="L45" s="11">
        <v>84</v>
      </c>
    </row>
    <row r="46" spans="1:12">
      <c r="A46" s="80" t="s">
        <v>9</v>
      </c>
      <c r="B46" s="80"/>
      <c r="C46" s="80"/>
      <c r="D46" s="80"/>
      <c r="E46" s="80"/>
      <c r="F46" s="80"/>
      <c r="G46" s="80"/>
      <c r="H46" s="80"/>
      <c r="I46" s="80"/>
      <c r="J46" s="80"/>
      <c r="K46" s="82"/>
      <c r="L46" s="8"/>
    </row>
    <row r="47" spans="1:12">
      <c r="A47" s="69" t="s">
        <v>10</v>
      </c>
      <c r="B47" s="66" t="s">
        <v>40</v>
      </c>
      <c r="C47" s="63" t="s">
        <v>20</v>
      </c>
      <c r="D47" s="63"/>
      <c r="E47" s="11">
        <v>7850.99</v>
      </c>
      <c r="F47" s="12">
        <f t="shared" ref="F47:F50" si="26">ROUND(E47*1.18,2)</f>
        <v>9264.17</v>
      </c>
      <c r="G47" s="11">
        <v>8623.34</v>
      </c>
      <c r="H47" s="12">
        <f t="shared" ref="H47:H50" si="27">ROUND(G47*1.18,2)</f>
        <v>10175.540000000001</v>
      </c>
      <c r="I47" s="12">
        <f t="shared" ref="I47:I50" si="28">ROUND(J47/1.18,2)</f>
        <v>2078.81</v>
      </c>
      <c r="J47" s="11">
        <v>2453</v>
      </c>
      <c r="K47" s="12">
        <f t="shared" ref="K47:K50" si="29">ROUND(L47/1.18,2)</f>
        <v>2224.58</v>
      </c>
      <c r="L47" s="11">
        <v>2625</v>
      </c>
    </row>
    <row r="48" spans="1:12" ht="12.75" customHeight="1">
      <c r="A48" s="70"/>
      <c r="B48" s="67"/>
      <c r="C48" s="63" t="s">
        <v>27</v>
      </c>
      <c r="D48" s="63"/>
      <c r="E48" s="11">
        <v>47.55</v>
      </c>
      <c r="F48" s="12">
        <f t="shared" si="26"/>
        <v>56.11</v>
      </c>
      <c r="G48" s="11">
        <v>50.02</v>
      </c>
      <c r="H48" s="12">
        <f t="shared" si="27"/>
        <v>59.02</v>
      </c>
      <c r="I48" s="12">
        <f t="shared" si="28"/>
        <v>47.55</v>
      </c>
      <c r="J48" s="11">
        <v>56.11</v>
      </c>
      <c r="K48" s="12">
        <f t="shared" si="29"/>
        <v>50.02</v>
      </c>
      <c r="L48" s="11">
        <v>59.02</v>
      </c>
    </row>
    <row r="49" spans="1:12">
      <c r="A49" s="69" t="s">
        <v>11</v>
      </c>
      <c r="B49" s="67"/>
      <c r="C49" s="63" t="s">
        <v>20</v>
      </c>
      <c r="D49" s="63"/>
      <c r="E49" s="11">
        <v>7850.99</v>
      </c>
      <c r="F49" s="12">
        <f t="shared" si="26"/>
        <v>9264.17</v>
      </c>
      <c r="G49" s="11">
        <v>8623.34</v>
      </c>
      <c r="H49" s="12">
        <f t="shared" si="27"/>
        <v>10175.540000000001</v>
      </c>
      <c r="I49" s="12">
        <f t="shared" si="28"/>
        <v>2415.25</v>
      </c>
      <c r="J49" s="11">
        <v>2850</v>
      </c>
      <c r="K49" s="12">
        <f t="shared" si="29"/>
        <v>2563.56</v>
      </c>
      <c r="L49" s="11">
        <v>3025</v>
      </c>
    </row>
    <row r="50" spans="1:12" ht="12.75" customHeight="1">
      <c r="A50" s="70"/>
      <c r="B50" s="68"/>
      <c r="C50" s="63" t="s">
        <v>27</v>
      </c>
      <c r="D50" s="63"/>
      <c r="E50" s="11">
        <v>47.55</v>
      </c>
      <c r="F50" s="12">
        <f t="shared" si="26"/>
        <v>56.11</v>
      </c>
      <c r="G50" s="11">
        <v>50.02</v>
      </c>
      <c r="H50" s="12">
        <f t="shared" si="27"/>
        <v>59.02</v>
      </c>
      <c r="I50" s="12">
        <f t="shared" si="28"/>
        <v>47.55</v>
      </c>
      <c r="J50" s="11">
        <v>56.11</v>
      </c>
      <c r="K50" s="12">
        <f t="shared" si="29"/>
        <v>50.02</v>
      </c>
      <c r="L50" s="11">
        <v>59.02</v>
      </c>
    </row>
    <row r="51" spans="1:12">
      <c r="A51" s="79" t="s">
        <v>12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"/>
    </row>
    <row r="52" spans="1:12">
      <c r="A52" s="64" t="s">
        <v>16</v>
      </c>
      <c r="B52" s="66" t="s">
        <v>38</v>
      </c>
      <c r="C52" s="63" t="s">
        <v>20</v>
      </c>
      <c r="D52" s="63"/>
      <c r="E52" s="11">
        <v>14422.77</v>
      </c>
      <c r="F52" s="12">
        <f t="shared" ref="F52:F55" si="30">ROUND(E52*1.18,2)</f>
        <v>17018.87</v>
      </c>
      <c r="G52" s="11">
        <v>15892.54</v>
      </c>
      <c r="H52" s="12">
        <f t="shared" ref="H52:H55" si="31">ROUND(G52*1.18,2)</f>
        <v>18753.2</v>
      </c>
      <c r="I52" s="12">
        <f t="shared" ref="I52:I55" si="32">ROUND(J52/1.18,2)</f>
        <v>2292.37</v>
      </c>
      <c r="J52" s="11">
        <v>2705</v>
      </c>
      <c r="K52" s="12">
        <f t="shared" ref="K52:K55" si="33">ROUND(L52/1.18,2)</f>
        <v>2317.8000000000002</v>
      </c>
      <c r="L52" s="11">
        <v>2735</v>
      </c>
    </row>
    <row r="53" spans="1:12" ht="12.75" customHeight="1">
      <c r="A53" s="65"/>
      <c r="B53" s="67"/>
      <c r="C53" s="63" t="s">
        <v>27</v>
      </c>
      <c r="D53" s="63"/>
      <c r="E53" s="11">
        <v>111.33</v>
      </c>
      <c r="F53" s="12">
        <f t="shared" si="30"/>
        <v>131.37</v>
      </c>
      <c r="G53" s="11">
        <v>124.7</v>
      </c>
      <c r="H53" s="12">
        <f t="shared" si="31"/>
        <v>147.15</v>
      </c>
      <c r="I53" s="12">
        <f t="shared" si="32"/>
        <v>79.66</v>
      </c>
      <c r="J53" s="11">
        <v>94</v>
      </c>
      <c r="K53" s="12">
        <f t="shared" si="33"/>
        <v>80.510000000000005</v>
      </c>
      <c r="L53" s="11">
        <v>95</v>
      </c>
    </row>
    <row r="54" spans="1:12">
      <c r="A54" s="64" t="s">
        <v>14</v>
      </c>
      <c r="B54" s="67"/>
      <c r="C54" s="63" t="s">
        <v>20</v>
      </c>
      <c r="D54" s="63"/>
      <c r="E54" s="11">
        <v>14422.77</v>
      </c>
      <c r="F54" s="12">
        <f t="shared" si="30"/>
        <v>17018.87</v>
      </c>
      <c r="G54" s="11">
        <v>15892.54</v>
      </c>
      <c r="H54" s="12">
        <f t="shared" si="31"/>
        <v>18753.2</v>
      </c>
      <c r="I54" s="12">
        <f t="shared" si="32"/>
        <v>2406.7800000000002</v>
      </c>
      <c r="J54" s="11">
        <v>2840</v>
      </c>
      <c r="K54" s="12">
        <f t="shared" si="33"/>
        <v>2432.1999999999998</v>
      </c>
      <c r="L54" s="11">
        <v>2870</v>
      </c>
    </row>
    <row r="55" spans="1:12" ht="12.75" customHeight="1">
      <c r="A55" s="65"/>
      <c r="B55" s="68"/>
      <c r="C55" s="63" t="s">
        <v>27</v>
      </c>
      <c r="D55" s="63"/>
      <c r="E55" s="11">
        <v>147.03</v>
      </c>
      <c r="F55" s="12">
        <f t="shared" si="30"/>
        <v>173.5</v>
      </c>
      <c r="G55" s="11">
        <v>154.38</v>
      </c>
      <c r="H55" s="12">
        <f t="shared" si="31"/>
        <v>182.17</v>
      </c>
      <c r="I55" s="12">
        <f t="shared" si="32"/>
        <v>81.36</v>
      </c>
      <c r="J55" s="11">
        <v>96</v>
      </c>
      <c r="K55" s="12">
        <f t="shared" si="33"/>
        <v>82.2</v>
      </c>
      <c r="L55" s="11">
        <v>97</v>
      </c>
    </row>
    <row r="56" spans="1:12">
      <c r="A56" s="79" t="s">
        <v>13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"/>
    </row>
    <row r="57" spans="1:12">
      <c r="A57" s="64" t="s">
        <v>17</v>
      </c>
      <c r="B57" s="81" t="s">
        <v>39</v>
      </c>
      <c r="C57" s="63" t="s">
        <v>20</v>
      </c>
      <c r="D57" s="63"/>
      <c r="E57" s="11">
        <v>9547.92</v>
      </c>
      <c r="F57" s="12">
        <f t="shared" ref="F57:F58" si="34">ROUND(E57*1.18,2)</f>
        <v>11266.55</v>
      </c>
      <c r="G57" s="11">
        <v>10647.3</v>
      </c>
      <c r="H57" s="12">
        <f t="shared" ref="H57:H58" si="35">ROUND(G57*1.18,2)</f>
        <v>12563.81</v>
      </c>
      <c r="I57" s="12">
        <f t="shared" ref="I57:I58" si="36">ROUND(J57/1.18,2)</f>
        <v>1440.68</v>
      </c>
      <c r="J57" s="11">
        <v>1700</v>
      </c>
      <c r="K57" s="12">
        <f t="shared" ref="K57:K58" si="37">ROUND(L57/1.18,2)</f>
        <v>1440.68</v>
      </c>
      <c r="L57" s="11">
        <v>1700</v>
      </c>
    </row>
    <row r="58" spans="1:12" ht="12.75" customHeight="1">
      <c r="A58" s="65"/>
      <c r="B58" s="81"/>
      <c r="C58" s="63" t="s">
        <v>27</v>
      </c>
      <c r="D58" s="63"/>
      <c r="E58" s="11">
        <v>181.14</v>
      </c>
      <c r="F58" s="12">
        <f t="shared" si="34"/>
        <v>213.75</v>
      </c>
      <c r="G58" s="11">
        <v>199.33</v>
      </c>
      <c r="H58" s="12">
        <f t="shared" si="35"/>
        <v>235.21</v>
      </c>
      <c r="I58" s="12">
        <f t="shared" si="36"/>
        <v>71.900000000000006</v>
      </c>
      <c r="J58" s="11">
        <v>84.84</v>
      </c>
      <c r="K58" s="12">
        <f t="shared" si="37"/>
        <v>40</v>
      </c>
      <c r="L58" s="11">
        <v>47.2</v>
      </c>
    </row>
    <row r="61" spans="1:12" s="18" customFormat="1" ht="16.5">
      <c r="A61" s="84" t="s">
        <v>58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2" ht="18" customHeight="1">
      <c r="J62" s="2"/>
    </row>
    <row r="63" spans="1:12" ht="12.75" customHeight="1">
      <c r="A63" s="83" t="s">
        <v>0</v>
      </c>
      <c r="B63" s="83" t="s">
        <v>2</v>
      </c>
      <c r="C63" s="73" t="s">
        <v>22</v>
      </c>
      <c r="D63" s="73"/>
      <c r="E63" s="71" t="s">
        <v>3</v>
      </c>
      <c r="F63" s="78"/>
      <c r="G63" s="78"/>
      <c r="H63" s="72"/>
      <c r="I63" s="71" t="s">
        <v>4</v>
      </c>
      <c r="J63" s="78"/>
      <c r="K63" s="78"/>
      <c r="L63" s="72"/>
    </row>
    <row r="64" spans="1:12" ht="12.75" customHeight="1">
      <c r="A64" s="83"/>
      <c r="B64" s="83"/>
      <c r="C64" s="73"/>
      <c r="D64" s="73"/>
      <c r="E64" s="71" t="s">
        <v>25</v>
      </c>
      <c r="F64" s="72"/>
      <c r="G64" s="71" t="s">
        <v>26</v>
      </c>
      <c r="H64" s="72"/>
      <c r="I64" s="71" t="s">
        <v>25</v>
      </c>
      <c r="J64" s="72"/>
      <c r="K64" s="71" t="s">
        <v>26</v>
      </c>
      <c r="L64" s="72"/>
    </row>
    <row r="65" spans="1:12">
      <c r="A65" s="83"/>
      <c r="B65" s="83"/>
      <c r="C65" s="73"/>
      <c r="D65" s="73"/>
      <c r="E65" s="7" t="s">
        <v>5</v>
      </c>
      <c r="F65" s="7" t="s">
        <v>6</v>
      </c>
      <c r="G65" s="7" t="s">
        <v>5</v>
      </c>
      <c r="H65" s="7" t="s">
        <v>6</v>
      </c>
      <c r="I65" s="7" t="s">
        <v>5</v>
      </c>
      <c r="J65" s="7" t="s">
        <v>6</v>
      </c>
      <c r="K65" s="7" t="s">
        <v>5</v>
      </c>
      <c r="L65" s="7" t="s">
        <v>6</v>
      </c>
    </row>
    <row r="66" spans="1:12">
      <c r="A66" s="71" t="s">
        <v>13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ht="12.75" customHeight="1">
      <c r="A67" s="69" t="s">
        <v>21</v>
      </c>
      <c r="B67" s="81" t="s">
        <v>36</v>
      </c>
      <c r="C67" s="74" t="s">
        <v>23</v>
      </c>
      <c r="D67" s="75"/>
      <c r="E67" s="11">
        <v>9547.92</v>
      </c>
      <c r="F67" s="12">
        <f>ROUND(E67*1.18,2)</f>
        <v>11266.55</v>
      </c>
      <c r="G67" s="11">
        <v>10647.3</v>
      </c>
      <c r="H67" s="12">
        <f t="shared" ref="H67:H68" si="38">ROUND(G67*1.18,2)</f>
        <v>12563.81</v>
      </c>
      <c r="I67" s="12">
        <f>ROUND(J67/1.18,2)</f>
        <v>1440.68</v>
      </c>
      <c r="J67" s="11">
        <v>1700</v>
      </c>
      <c r="K67" s="12">
        <f t="shared" ref="K67:K68" si="39">ROUND(L67/1.18,2)</f>
        <v>1440.68</v>
      </c>
      <c r="L67" s="11">
        <v>1700</v>
      </c>
    </row>
    <row r="68" spans="1:12" ht="12.75" customHeight="1">
      <c r="A68" s="70"/>
      <c r="B68" s="81"/>
      <c r="C68" s="76" t="s">
        <v>24</v>
      </c>
      <c r="D68" s="77"/>
      <c r="E68" s="11">
        <v>181.14</v>
      </c>
      <c r="F68" s="12">
        <f>ROUND(E68*1.18,2)</f>
        <v>213.75</v>
      </c>
      <c r="G68" s="11">
        <v>199.33</v>
      </c>
      <c r="H68" s="12">
        <f t="shared" si="38"/>
        <v>235.21</v>
      </c>
      <c r="I68" s="12">
        <f>ROUND(J68/1.18,2)</f>
        <v>71.900000000000006</v>
      </c>
      <c r="J68" s="11">
        <v>84.84</v>
      </c>
      <c r="K68" s="12">
        <f t="shared" si="39"/>
        <v>40</v>
      </c>
      <c r="L68" s="11">
        <v>47.2</v>
      </c>
    </row>
  </sheetData>
  <mergeCells count="112">
    <mergeCell ref="B67:B68"/>
    <mergeCell ref="A38:K38"/>
    <mergeCell ref="A40:A42"/>
    <mergeCell ref="B40:B42"/>
    <mergeCell ref="E41:F41"/>
    <mergeCell ref="G41:H41"/>
    <mergeCell ref="I41:J41"/>
    <mergeCell ref="A44:A45"/>
    <mergeCell ref="B44:B45"/>
    <mergeCell ref="C44:D44"/>
    <mergeCell ref="C45:D45"/>
    <mergeCell ref="E40:H40"/>
    <mergeCell ref="I40:L40"/>
    <mergeCell ref="K41:L41"/>
    <mergeCell ref="A11:J11"/>
    <mergeCell ref="B12:B14"/>
    <mergeCell ref="C12:C14"/>
    <mergeCell ref="D12:D14"/>
    <mergeCell ref="E12:E14"/>
    <mergeCell ref="F12:F14"/>
    <mergeCell ref="A15:J15"/>
    <mergeCell ref="B16:B17"/>
    <mergeCell ref="C16:C17"/>
    <mergeCell ref="D16:D17"/>
    <mergeCell ref="E16:E17"/>
    <mergeCell ref="F16:F17"/>
    <mergeCell ref="A6:J6"/>
    <mergeCell ref="A8:J8"/>
    <mergeCell ref="B9:B10"/>
    <mergeCell ref="C9:C10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9:D10"/>
    <mergeCell ref="E9:E10"/>
    <mergeCell ref="F9:F10"/>
    <mergeCell ref="A20:J20"/>
    <mergeCell ref="A22:A24"/>
    <mergeCell ref="B22:B24"/>
    <mergeCell ref="C22:F22"/>
    <mergeCell ref="G22:J22"/>
    <mergeCell ref="C23:D23"/>
    <mergeCell ref="E23:F23"/>
    <mergeCell ref="G23:H23"/>
    <mergeCell ref="I23:J23"/>
    <mergeCell ref="A25:J25"/>
    <mergeCell ref="A27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J30"/>
    <mergeCell ref="B31:B32"/>
    <mergeCell ref="A33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64:L64"/>
    <mergeCell ref="C63:D65"/>
    <mergeCell ref="C67:D67"/>
    <mergeCell ref="C68:D68"/>
    <mergeCell ref="A66:L66"/>
    <mergeCell ref="C40:D42"/>
    <mergeCell ref="A43:L43"/>
    <mergeCell ref="E63:H63"/>
    <mergeCell ref="I63:L63"/>
    <mergeCell ref="E64:F64"/>
    <mergeCell ref="G64:H64"/>
    <mergeCell ref="I64:J64"/>
    <mergeCell ref="A56:K56"/>
    <mergeCell ref="A57:A58"/>
    <mergeCell ref="B57:B58"/>
    <mergeCell ref="C57:D57"/>
    <mergeCell ref="C58:D58"/>
    <mergeCell ref="A46:K46"/>
    <mergeCell ref="A51:K51"/>
    <mergeCell ref="A63:A65"/>
    <mergeCell ref="B63:B65"/>
    <mergeCell ref="A61:K61"/>
    <mergeCell ref="A67:A68"/>
    <mergeCell ref="C47:D47"/>
    <mergeCell ref="C48:D48"/>
    <mergeCell ref="C49:D49"/>
    <mergeCell ref="C50:D50"/>
    <mergeCell ref="A52:A53"/>
    <mergeCell ref="B52:B55"/>
    <mergeCell ref="A54:A55"/>
    <mergeCell ref="A47:A48"/>
    <mergeCell ref="B47:B50"/>
    <mergeCell ref="A49:A50"/>
    <mergeCell ref="C52:D52"/>
    <mergeCell ref="C53:D53"/>
    <mergeCell ref="C54:D54"/>
    <mergeCell ref="C55:D55"/>
  </mergeCells>
  <pageMargins left="0.23622047244094491" right="0.23622047244094491" top="0.27559055118110237" bottom="0" header="0.31496062992125984" footer="0.31496062992125984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Тарифы ТЭ на ОТ</vt:lpstr>
      <vt:lpstr>Тарифы ТНос</vt:lpstr>
      <vt:lpstr>Тарифы откр.система</vt:lpstr>
      <vt:lpstr>Тарифы закр.система</vt:lpstr>
      <vt:lpstr>Тарифы все</vt:lpstr>
      <vt:lpstr>'Тарифы ТЭ на ОТ'!Область_печати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2023-11-21T04:11:40Z</dcterms:modified>
</cp:coreProperties>
</file>